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Fee Schedule Comparison" sheetId="1" state="visible" r:id="rId1"/>
    <sheet xmlns:r="http://schemas.openxmlformats.org/officeDocument/2006/relationships" name="📋 Payer Contract Tracker" sheetId="2" state="visible" r:id="rId2"/>
    <sheet xmlns:r="http://schemas.openxmlformats.org/officeDocument/2006/relationships" name="🧮 Negotiation Calculator" sheetId="3" state="visible" r:id="rId3"/>
    <sheet xmlns:r="http://schemas.openxmlformats.org/officeDocument/2006/relationships" name="🏆 Top Revenue Codes" sheetId="4" state="visible" r:id="rId4"/>
    <sheet xmlns:r="http://schemas.openxmlformats.org/officeDocument/2006/relationships" name="📖 Instructions &amp; Glossary" sheetId="5" state="visible" r:id="rId5"/>
  </sheets>
  <definedNames/>
  <calcPr calcId="124519" fullCalcOnLoad="1"/>
</workbook>
</file>

<file path=xl/styles.xml><?xml version="1.0" encoding="utf-8"?>
<styleSheet xmlns="http://schemas.openxmlformats.org/spreadsheetml/2006/main">
  <numFmts count="3">
    <numFmt numFmtId="164" formatCode="$#,##0.00"/>
    <numFmt numFmtId="165" formatCode="$#,##0"/>
    <numFmt numFmtId="166" formatCode="0.0%"/>
  </numFmts>
  <fonts count="27">
    <font>
      <name val="Calibri"/>
      <family val="2"/>
      <color theme="1"/>
      <sz val="11"/>
      <scheme val="minor"/>
    </font>
    <font>
      <name val="Arial"/>
      <b val="1"/>
      <color rgb="00FFFFFF"/>
      <sz val="18"/>
    </font>
    <font>
      <name val="Arial"/>
      <b val="1"/>
      <color rgb="00FFFFFF"/>
      <sz val="11"/>
    </font>
    <font>
      <name val="Arial"/>
      <b val="1"/>
      <color rgb="00FFFFFF"/>
      <sz val="10"/>
    </font>
    <font>
      <name val="Arial"/>
      <b val="1"/>
      <color rgb="001F4E79"/>
      <sz val="10"/>
    </font>
    <font>
      <name val="Arial"/>
      <color rgb="00000000"/>
      <sz val="10"/>
    </font>
    <font>
      <name val="Arial"/>
      <b val="1"/>
      <color rgb="00595959"/>
      <sz val="10"/>
    </font>
    <font>
      <name val="Arial"/>
      <b val="1"/>
      <color rgb="000000FF"/>
      <sz val="10"/>
    </font>
    <font>
      <name val="Arial"/>
      <b val="1"/>
      <color rgb="00375623"/>
      <sz val="10"/>
    </font>
    <font>
      <name val="Arial"/>
      <b val="1"/>
      <color rgb="00C00000"/>
      <sz val="10"/>
    </font>
    <font>
      <name val="Arial"/>
      <b val="1"/>
      <color rgb="00C55A11"/>
      <sz val="10"/>
    </font>
    <font>
      <name val="Arial"/>
      <i val="1"/>
      <color rgb="00AAAAAA"/>
      <sz val="9"/>
    </font>
    <font>
      <name val="Arial"/>
      <i val="1"/>
      <color rgb="00AAAAAA"/>
      <sz val="10"/>
    </font>
    <font>
      <name val="Arial"/>
      <b val="1"/>
      <color rgb="00FFFFFF"/>
      <sz val="16"/>
    </font>
    <font>
      <name val="Arial"/>
      <b val="1"/>
      <color rgb="00000000"/>
      <sz val="10"/>
    </font>
    <font>
      <name val="Arial"/>
      <b val="1"/>
      <color rgb="001F4E79"/>
      <sz val="11"/>
    </font>
    <font>
      <name val="Arial"/>
      <b val="1"/>
      <color rgb="00FFFFFF"/>
      <sz val="12"/>
    </font>
    <font>
      <name val="Arial"/>
      <color rgb="00333333"/>
      <sz val="10"/>
    </font>
    <font>
      <name val="Arial"/>
      <b val="1"/>
      <color rgb="000000FF"/>
      <sz val="11"/>
    </font>
    <font>
      <name val="Arial"/>
      <i val="1"/>
      <color rgb="00777777"/>
      <sz val="9"/>
    </font>
    <font>
      <name val="Arial"/>
      <b val="1"/>
      <color rgb="00333333"/>
      <sz val="10"/>
    </font>
    <font>
      <name val="Arial"/>
      <b val="1"/>
      <color rgb="00000000"/>
      <sz val="11"/>
    </font>
    <font>
      <name val="Arial"/>
      <color rgb="00222222"/>
      <sz val="10"/>
    </font>
    <font>
      <name val="Arial"/>
      <b val="1"/>
      <color rgb="00FFFFFF"/>
      <sz val="14"/>
    </font>
    <font>
      <name val="Arial"/>
      <color rgb="000000FF"/>
      <sz val="10"/>
    </font>
    <font>
      <name val="Arial"/>
      <color rgb="00375623"/>
      <sz val="10"/>
    </font>
    <font>
      <name val="Arial"/>
      <color rgb="00C00000"/>
      <sz val="10"/>
    </font>
  </fonts>
  <fills count="17">
    <fill>
      <patternFill/>
    </fill>
    <fill>
      <patternFill patternType="gray125"/>
    </fill>
    <fill>
      <patternFill patternType="solid">
        <fgColor rgb="001F4E79"/>
      </patternFill>
    </fill>
    <fill>
      <patternFill patternType="solid">
        <fgColor rgb="002E75B6"/>
      </patternFill>
    </fill>
    <fill>
      <patternFill patternType="solid">
        <fgColor rgb="00BDD7EE"/>
      </patternFill>
    </fill>
    <fill>
      <patternFill patternType="solid">
        <fgColor rgb="00F2F2F2"/>
      </patternFill>
    </fill>
    <fill>
      <patternFill patternType="solid">
        <fgColor rgb="00DEEAF1"/>
      </patternFill>
    </fill>
    <fill>
      <patternFill patternType="solid">
        <fgColor rgb="00FFCCCC"/>
      </patternFill>
    </fill>
    <fill>
      <patternFill patternType="solid">
        <fgColor rgb="00FFF2CC"/>
      </patternFill>
    </fill>
    <fill>
      <patternFill patternType="solid">
        <fgColor rgb="00E2EFDA"/>
      </patternFill>
    </fill>
    <fill>
      <patternFill patternType="solid">
        <fgColor rgb="00FCE4D6"/>
      </patternFill>
    </fill>
    <fill>
      <patternFill patternType="solid">
        <fgColor rgb="00FFFFFF"/>
      </patternFill>
    </fill>
    <fill>
      <patternFill patternType="solid">
        <fgColor rgb="00D9D9D9"/>
      </patternFill>
    </fill>
    <fill>
      <patternFill patternType="solid">
        <fgColor rgb="00E8D5F5"/>
      </patternFill>
    </fill>
    <fill>
      <patternFill patternType="solid">
        <fgColor rgb="00FFE4F0"/>
      </patternFill>
    </fill>
    <fill>
      <patternFill patternType="solid">
        <fgColor rgb="00C55A11"/>
      </patternFill>
    </fill>
    <fill>
      <patternFill patternType="solid">
        <fgColor rgb="000000FF"/>
      </patternFill>
    </fill>
  </fills>
  <borders count="3">
    <border>
      <left/>
      <right/>
      <top/>
      <bottom/>
      <diagonal/>
    </border>
    <border>
      <left style="thin">
        <color rgb="00CCCCCC"/>
      </left>
      <right style="thin">
        <color rgb="00CCCCCC"/>
      </right>
      <top style="thin">
        <color rgb="00CCCCCC"/>
      </top>
      <bottom style="thin">
        <color rgb="00CCCCCC"/>
      </bottom>
    </border>
    <border>
      <left style="medium">
        <color rgb="001F4E79"/>
      </left>
      <right style="medium">
        <color rgb="001F4E79"/>
      </right>
      <top style="medium">
        <color rgb="001F4E79"/>
      </top>
      <bottom style="medium">
        <color rgb="001F4E79"/>
      </bottom>
    </border>
  </borders>
  <cellStyleXfs count="1">
    <xf numFmtId="0" fontId="0" fillId="0" borderId="0"/>
  </cellStyleXfs>
  <cellXfs count="67">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wrapText="1"/>
    </xf>
    <xf numFmtId="0" fontId="0" fillId="4" borderId="0" pivotButton="0" quotePrefix="0" xfId="0"/>
    <xf numFmtId="0" fontId="3" fillId="2" borderId="1" applyAlignment="1" pivotButton="0" quotePrefix="0" xfId="0">
      <alignment horizontal="center" vertical="center" wrapText="1"/>
    </xf>
    <xf numFmtId="0" fontId="4" fillId="5" borderId="1" applyAlignment="1" pivotButton="0" quotePrefix="0" xfId="0">
      <alignment horizontal="center" vertical="center" wrapText="1"/>
    </xf>
    <xf numFmtId="0" fontId="5" fillId="5" borderId="1" applyAlignment="1" pivotButton="0" quotePrefix="0" xfId="0">
      <alignment horizontal="left" vertical="center" wrapText="1"/>
    </xf>
    <xf numFmtId="0" fontId="6" fillId="6" borderId="1" applyAlignment="1" pivotButton="0" quotePrefix="0" xfId="0">
      <alignment horizontal="center" vertical="center" wrapText="1"/>
    </xf>
    <xf numFmtId="164" fontId="7" fillId="5" borderId="1" applyAlignment="1" pivotButton="0" quotePrefix="0" xfId="0">
      <alignment horizontal="center" vertical="center" wrapText="1"/>
    </xf>
    <xf numFmtId="164" fontId="5" fillId="7" borderId="1" applyAlignment="1" pivotButton="0" quotePrefix="0" xfId="0">
      <alignment horizontal="center" vertical="center" wrapText="1"/>
    </xf>
    <xf numFmtId="164" fontId="5" fillId="8" borderId="1" applyAlignment="1" pivotButton="0" quotePrefix="0" xfId="0">
      <alignment horizontal="center" vertical="center" wrapText="1"/>
    </xf>
    <xf numFmtId="0" fontId="8" fillId="9" borderId="1" applyAlignment="1" pivotButton="0" quotePrefix="0" xfId="0">
      <alignment horizontal="center" vertical="center" wrapText="1"/>
    </xf>
    <xf numFmtId="0" fontId="9" fillId="7" borderId="1" applyAlignment="1" pivotButton="0" quotePrefix="0" xfId="0">
      <alignment horizontal="center" vertical="center" wrapText="1"/>
    </xf>
    <xf numFmtId="164" fontId="10" fillId="10" borderId="1" applyAlignment="1" pivotButton="0" quotePrefix="0" xfId="0">
      <alignment horizontal="center" vertical="center" wrapText="1"/>
    </xf>
    <xf numFmtId="0" fontId="4" fillId="11" borderId="1" applyAlignment="1" pivotButton="0" quotePrefix="0" xfId="0">
      <alignment horizontal="center" vertical="center" wrapText="1"/>
    </xf>
    <xf numFmtId="0" fontId="5" fillId="11" borderId="1" applyAlignment="1" pivotButton="0" quotePrefix="0" xfId="0">
      <alignment horizontal="left" vertical="center" wrapText="1"/>
    </xf>
    <xf numFmtId="164" fontId="7" fillId="11" borderId="1" applyAlignment="1" pivotButton="0" quotePrefix="0" xfId="0">
      <alignment horizontal="center" vertical="center" wrapText="1"/>
    </xf>
    <xf numFmtId="164" fontId="5" fillId="9" borderId="1" applyAlignment="1" pivotButton="0" quotePrefix="0" xfId="0">
      <alignment horizontal="center" vertical="center" wrapText="1"/>
    </xf>
    <xf numFmtId="0" fontId="6" fillId="9" borderId="1" applyAlignment="1" pivotButton="0" quotePrefix="0" xfId="0">
      <alignment horizontal="center" vertical="center" wrapText="1"/>
    </xf>
    <xf numFmtId="0" fontId="11" fillId="12" borderId="1" applyAlignment="1" pivotButton="0" quotePrefix="0" xfId="0">
      <alignment horizontal="center" vertical="center" wrapText="1"/>
    </xf>
    <xf numFmtId="0" fontId="6" fillId="8" borderId="1" applyAlignment="1" pivotButton="0" quotePrefix="0" xfId="0">
      <alignment horizontal="center" vertical="center" wrapText="1"/>
    </xf>
    <xf numFmtId="0" fontId="6" fillId="13" borderId="1" applyAlignment="1" pivotButton="0" quotePrefix="0" xfId="0">
      <alignment horizontal="center" vertical="center" wrapText="1"/>
    </xf>
    <xf numFmtId="0" fontId="6" fillId="10" borderId="1" applyAlignment="1" pivotButton="0" quotePrefix="0" xfId="0">
      <alignment horizontal="center" vertical="center" wrapText="1"/>
    </xf>
    <xf numFmtId="0" fontId="12" fillId="12" borderId="1" applyAlignment="1" pivotButton="0" quotePrefix="0" xfId="0">
      <alignment horizontal="center" vertical="center" wrapText="1"/>
    </xf>
    <xf numFmtId="0" fontId="6" fillId="14" borderId="1" applyAlignment="1" pivotButton="0" quotePrefix="0" xfId="0">
      <alignment horizontal="center" vertical="center" wrapText="1"/>
    </xf>
    <xf numFmtId="0" fontId="3" fillId="2" borderId="2" applyAlignment="1" pivotButton="0" quotePrefix="0" xfId="0">
      <alignment horizontal="center" vertical="center" wrapText="1"/>
    </xf>
    <xf numFmtId="164" fontId="3" fillId="2" borderId="2" applyAlignment="1" pivotButton="0" quotePrefix="0" xfId="0">
      <alignment horizontal="center" vertical="center" wrapText="1"/>
    </xf>
    <xf numFmtId="0" fontId="0" fillId="2" borderId="0" pivotButton="0" quotePrefix="0" xfId="0"/>
    <xf numFmtId="164" fontId="3" fillId="15" borderId="2" applyAlignment="1" pivotButton="0" quotePrefix="0" xfId="0">
      <alignment horizontal="center" vertical="center" wrapText="1"/>
    </xf>
    <xf numFmtId="0" fontId="0" fillId="9" borderId="1" applyAlignment="1" pivotButton="0" quotePrefix="0" xfId="0">
      <alignment horizontal="center" vertical="center" wrapText="1"/>
    </xf>
    <xf numFmtId="0" fontId="5" fillId="6" borderId="1" applyAlignment="1" pivotButton="0" quotePrefix="0" xfId="0">
      <alignment horizontal="left" vertical="center" wrapText="1"/>
    </xf>
    <xf numFmtId="0" fontId="0" fillId="8" borderId="1" applyAlignment="1" pivotButton="0" quotePrefix="0" xfId="0">
      <alignment horizontal="center" vertical="center" wrapText="1"/>
    </xf>
    <xf numFmtId="0" fontId="0" fillId="7" borderId="1" applyAlignment="1" pivotButton="0" quotePrefix="0" xfId="0">
      <alignment horizontal="center" vertical="center" wrapText="1"/>
    </xf>
    <xf numFmtId="0" fontId="0" fillId="16" borderId="1" applyAlignment="1" pivotButton="0" quotePrefix="0" xfId="0">
      <alignment horizontal="center" vertical="center" wrapText="1"/>
    </xf>
    <xf numFmtId="0" fontId="0" fillId="12" borderId="1" applyAlignment="1" pivotButton="0" quotePrefix="0" xfId="0">
      <alignment horizontal="center" vertical="center" wrapText="1"/>
    </xf>
    <xf numFmtId="0" fontId="13" fillId="2" borderId="0" applyAlignment="1" pivotButton="0" quotePrefix="0" xfId="0">
      <alignment horizontal="center" vertical="center" wrapText="1"/>
    </xf>
    <xf numFmtId="0" fontId="14" fillId="5" borderId="1" applyAlignment="1" pivotButton="0" quotePrefix="0" xfId="0">
      <alignment horizontal="center" vertical="center" wrapText="1"/>
    </xf>
    <xf numFmtId="0" fontId="5" fillId="5" borderId="1" applyAlignment="1" pivotButton="0" quotePrefix="0" xfId="0">
      <alignment horizontal="center" vertical="center" wrapText="1"/>
    </xf>
    <xf numFmtId="0" fontId="14" fillId="9" borderId="1" applyAlignment="1" pivotButton="0" quotePrefix="0" xfId="0">
      <alignment horizontal="center" vertical="center" wrapText="1"/>
    </xf>
    <xf numFmtId="0" fontId="14" fillId="11" borderId="1" applyAlignment="1" pivotButton="0" quotePrefix="0" xfId="0">
      <alignment horizontal="center" vertical="center" wrapText="1"/>
    </xf>
    <xf numFmtId="0" fontId="5" fillId="11" borderId="1" applyAlignment="1" pivotButton="0" quotePrefix="0" xfId="0">
      <alignment horizontal="center" vertical="center" wrapText="1"/>
    </xf>
    <xf numFmtId="0" fontId="14" fillId="8" borderId="1" applyAlignment="1" pivotButton="0" quotePrefix="0" xfId="0">
      <alignment horizontal="center" vertical="center" wrapText="1"/>
    </xf>
    <xf numFmtId="0" fontId="15" fillId="6" borderId="0" applyAlignment="1" pivotButton="0" quotePrefix="0" xfId="0">
      <alignment horizontal="left" vertical="center" wrapText="1"/>
    </xf>
    <xf numFmtId="0" fontId="16" fillId="2" borderId="0" applyAlignment="1" pivotButton="0" quotePrefix="0" xfId="0">
      <alignment horizontal="left" vertical="center" wrapText="1"/>
    </xf>
    <xf numFmtId="0" fontId="17" fillId="11" borderId="1" applyAlignment="1" pivotButton="0" quotePrefix="0" xfId="0">
      <alignment horizontal="left" vertical="center" wrapText="1"/>
    </xf>
    <xf numFmtId="0" fontId="18" fillId="8" borderId="1" applyAlignment="1" pivotButton="0" quotePrefix="0" xfId="0">
      <alignment horizontal="center" vertical="center" wrapText="1"/>
    </xf>
    <xf numFmtId="0" fontId="19" fillId="5" borderId="1" applyAlignment="1" pivotButton="0" quotePrefix="0" xfId="0">
      <alignment horizontal="left" vertical="center" wrapText="1"/>
    </xf>
    <xf numFmtId="3" fontId="18" fillId="8" borderId="1" applyAlignment="1" pivotButton="0" quotePrefix="0" xfId="0">
      <alignment horizontal="center" vertical="center" wrapText="1"/>
    </xf>
    <xf numFmtId="164" fontId="18" fillId="8" borderId="1" applyAlignment="1" pivotButton="0" quotePrefix="0" xfId="0">
      <alignment horizontal="center" vertical="center" wrapText="1"/>
    </xf>
    <xf numFmtId="0" fontId="20" fillId="6" borderId="1" applyAlignment="1" pivotButton="0" quotePrefix="0" xfId="0">
      <alignment horizontal="left" vertical="center" wrapText="1"/>
    </xf>
    <xf numFmtId="164" fontId="21" fillId="4" borderId="1" applyAlignment="1" pivotButton="0" quotePrefix="0" xfId="0">
      <alignment horizontal="center" vertical="center" wrapText="1"/>
    </xf>
    <xf numFmtId="165" fontId="21" fillId="9" borderId="1" applyAlignment="1" pivotButton="0" quotePrefix="0" xfId="0">
      <alignment horizontal="center" vertical="center" wrapText="1"/>
    </xf>
    <xf numFmtId="166" fontId="21" fillId="9" borderId="1" applyAlignment="1" pivotButton="0" quotePrefix="0" xfId="0">
      <alignment horizontal="center" vertical="center" wrapText="1"/>
    </xf>
    <xf numFmtId="0" fontId="2" fillId="3" borderId="0" applyAlignment="1" pivotButton="0" quotePrefix="0" xfId="0">
      <alignment horizontal="left" vertical="center" wrapText="1"/>
    </xf>
    <xf numFmtId="0" fontId="22" fillId="6" borderId="1" applyAlignment="1" pivotButton="0" quotePrefix="0" xfId="0">
      <alignment horizontal="left" vertical="center" wrapText="1"/>
    </xf>
    <xf numFmtId="0" fontId="23" fillId="2" borderId="0" applyAlignment="1" pivotButton="0" quotePrefix="0" xfId="0">
      <alignment horizontal="center" vertical="center" wrapText="1"/>
    </xf>
    <xf numFmtId="3" fontId="5" fillId="5" borderId="1" applyAlignment="1" pivotButton="0" quotePrefix="0" xfId="0">
      <alignment horizontal="center" vertical="center" wrapText="1"/>
    </xf>
    <xf numFmtId="164" fontId="24" fillId="5" borderId="1" applyAlignment="1" pivotButton="0" quotePrefix="0" xfId="0">
      <alignment horizontal="center" vertical="center" wrapText="1"/>
    </xf>
    <xf numFmtId="165" fontId="5" fillId="9" borderId="1" applyAlignment="1" pivotButton="0" quotePrefix="0" xfId="0">
      <alignment horizontal="center" vertical="center" wrapText="1"/>
    </xf>
    <xf numFmtId="166" fontId="5" fillId="6" borderId="1" applyAlignment="1" pivotButton="0" quotePrefix="0" xfId="0">
      <alignment horizontal="center" vertical="center" wrapText="1"/>
    </xf>
    <xf numFmtId="0" fontId="25" fillId="9" borderId="1" applyAlignment="1" pivotButton="0" quotePrefix="0" xfId="0">
      <alignment horizontal="center" vertical="center" wrapText="1"/>
    </xf>
    <xf numFmtId="0" fontId="26" fillId="7" borderId="1" applyAlignment="1" pivotButton="0" quotePrefix="0" xfId="0">
      <alignment horizontal="center" vertical="center" wrapText="1"/>
    </xf>
    <xf numFmtId="0" fontId="5" fillId="8" borderId="1" applyAlignment="1" pivotButton="0" quotePrefix="0" xfId="0">
      <alignment horizontal="center" vertical="center" wrapText="1"/>
    </xf>
    <xf numFmtId="3" fontId="5" fillId="11" borderId="1" applyAlignment="1" pivotButton="0" quotePrefix="0" xfId="0">
      <alignment horizontal="center" vertical="center" wrapText="1"/>
    </xf>
    <xf numFmtId="164" fontId="24" fillId="11" borderId="1" applyAlignment="1" pivotButton="0" quotePrefix="0" xfId="0">
      <alignment horizontal="center" vertical="center" wrapText="1"/>
    </xf>
    <xf numFmtId="165" fontId="16" fillId="2" borderId="2" applyAlignment="1" pivotButton="0" quotePrefix="0" xfId="0">
      <alignment horizontal="center" vertical="center" wrapText="1"/>
    </xf>
    <xf numFmtId="0" fontId="3" fillId="3"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Revenue by CPT Code</a:t>
            </a:r>
          </a:p>
        </rich>
      </tx>
    </title>
    <plotArea>
      <barChart>
        <barDir val="col"/>
        <grouping val="clustered"/>
        <ser>
          <idx val="0"/>
          <order val="0"/>
          <tx>
            <strRef>
              <f>'🏆 Top Revenue Codes'!E3</f>
            </strRef>
          </tx>
          <spPr>
            <a:ln xmlns:a="http://schemas.openxmlformats.org/drawingml/2006/main">
              <a:prstDash val="solid"/>
            </a:ln>
          </spPr>
          <cat>
            <numRef>
              <f>'🏆 Top Revenue Codes'!$A$4:$A$13</f>
            </numRef>
          </cat>
          <val>
            <numRef>
              <f>'🏆 Top Revenue Codes'!$E$4:$E$13</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CPT Code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Total Revenue ($)</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16</row>
      <rowOff>0</rowOff>
    </from>
    <ext cx="10080000" cy="50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N33"/>
  <sheetViews>
    <sheetView showGridLines="0" workbookViewId="0">
      <selection activeCell="A1" sqref="A1"/>
    </sheetView>
  </sheetViews>
  <sheetFormatPr baseColWidth="8" defaultRowHeight="15"/>
  <cols>
    <col width="10" customWidth="1" min="1" max="1"/>
    <col width="28" customWidth="1" min="2" max="2"/>
    <col width="16" customWidth="1" min="3" max="3"/>
    <col width="13" customWidth="1" min="4" max="4"/>
    <col width="14" customWidth="1" min="5" max="5"/>
    <col width="14" customWidth="1" min="6" max="6"/>
    <col width="13" customWidth="1" min="7" max="7"/>
    <col width="12" customWidth="1" min="8" max="8"/>
    <col width="13" customWidth="1" min="9" max="9"/>
    <col width="12" customWidth="1" min="10" max="10"/>
    <col width="12" customWidth="1" min="11" max="11"/>
    <col width="13" customWidth="1" min="12" max="12"/>
    <col width="13" customWidth="1" min="13" max="13"/>
    <col width="14" customWidth="1" min="14" max="14"/>
  </cols>
  <sheetData>
    <row r="1" ht="50.4" customHeight="1">
      <c r="A1" s="1" t="inlineStr">
        <is>
          <t>FEE SCHEDULE COMPARISON TOOL</t>
        </is>
      </c>
    </row>
    <row r="2" ht="30.8" customHeight="1">
      <c r="A2" s="2" t="inlineStr">
        <is>
          <t>See exactly what each payer pays you for the same service — and find out where you are losing money</t>
        </is>
      </c>
    </row>
    <row r="3" ht="8" customHeight="1">
      <c r="A3" s="3" t="n"/>
    </row>
    <row r="4" ht="32" customHeight="1">
      <c r="A4" s="4" t="inlineStr">
        <is>
          <t>CPT Code</t>
        </is>
      </c>
      <c r="B4" s="4" t="inlineStr">
        <is>
          <t>Service Description</t>
        </is>
      </c>
      <c r="C4" s="4" t="inlineStr">
        <is>
          <t>Service Category</t>
        </is>
      </c>
      <c r="D4" s="4" t="inlineStr">
        <is>
          <t>Your Charge ($)</t>
        </is>
      </c>
      <c r="E4" s="4" t="inlineStr">
        <is>
          <t>Medicare Rate ($)</t>
        </is>
      </c>
      <c r="F4" s="4" t="inlineStr">
        <is>
          <t>Medicaid Rate ($)</t>
        </is>
      </c>
      <c r="G4" s="4" t="inlineStr">
        <is>
          <t>Blue Cross ($)</t>
        </is>
      </c>
      <c r="H4" s="4" t="inlineStr">
        <is>
          <t>Aetna ($)</t>
        </is>
      </c>
      <c r="I4" s="4" t="inlineStr">
        <is>
          <t>United Health ($)</t>
        </is>
      </c>
      <c r="J4" s="4" t="inlineStr">
        <is>
          <t>Cigna ($)</t>
        </is>
      </c>
      <c r="K4" s="4" t="inlineStr">
        <is>
          <t>Humana ($)</t>
        </is>
      </c>
      <c r="L4" s="4" t="inlineStr">
        <is>
          <t>Best Payer</t>
        </is>
      </c>
      <c r="M4" s="4" t="inlineStr">
        <is>
          <t>Worst Payer</t>
        </is>
      </c>
      <c r="N4" s="4" t="inlineStr">
        <is>
          <t>Revenue Gap ($)</t>
        </is>
      </c>
    </row>
    <row r="5" ht="22" customHeight="1">
      <c r="A5" s="5" t="inlineStr">
        <is>
          <t>99201</t>
        </is>
      </c>
      <c r="B5" s="6" t="inlineStr">
        <is>
          <t>New Patient Visit — Simple (15 min)</t>
        </is>
      </c>
      <c r="C5" s="7" t="inlineStr">
        <is>
          <t>E&amp;M</t>
        </is>
      </c>
      <c r="D5" s="8" t="n">
        <v>125</v>
      </c>
      <c r="E5" s="9" t="n">
        <v>68.23</v>
      </c>
      <c r="F5" s="9" t="n">
        <v>55.12</v>
      </c>
      <c r="G5" s="10" t="n">
        <v>82.5</v>
      </c>
      <c r="H5" s="10" t="n">
        <v>79</v>
      </c>
      <c r="I5" s="10" t="n">
        <v>81</v>
      </c>
      <c r="J5" s="10" t="n">
        <v>77</v>
      </c>
      <c r="K5" s="10" t="n">
        <v>75</v>
      </c>
      <c r="L5" s="11" t="inlineStr">
        <is>
          <t>Blue Cross</t>
        </is>
      </c>
      <c r="M5" s="12" t="inlineStr">
        <is>
          <t>Medicaid</t>
        </is>
      </c>
      <c r="N5" s="13" t="n">
        <v>27.38</v>
      </c>
    </row>
    <row r="6" ht="22" customHeight="1">
      <c r="A6" s="14" t="inlineStr">
        <is>
          <t>99202</t>
        </is>
      </c>
      <c r="B6" s="15" t="inlineStr">
        <is>
          <t>New Patient Visit — Low Complexity (30 min)</t>
        </is>
      </c>
      <c r="C6" s="7" t="inlineStr">
        <is>
          <t>E&amp;M</t>
        </is>
      </c>
      <c r="D6" s="16" t="n">
        <v>165</v>
      </c>
      <c r="E6" s="10" t="n">
        <v>109.06</v>
      </c>
      <c r="F6" s="9" t="n">
        <v>86.45</v>
      </c>
      <c r="G6" s="10" t="n">
        <v>131.5</v>
      </c>
      <c r="H6" s="10" t="n">
        <v>126</v>
      </c>
      <c r="I6" s="10" t="n">
        <v>129</v>
      </c>
      <c r="J6" s="10" t="n">
        <v>123</v>
      </c>
      <c r="K6" s="10" t="n">
        <v>120</v>
      </c>
      <c r="L6" s="11" t="inlineStr">
        <is>
          <t>Blue Cross</t>
        </is>
      </c>
      <c r="M6" s="12" t="inlineStr">
        <is>
          <t>Medicaid</t>
        </is>
      </c>
      <c r="N6" s="13" t="n">
        <v>45.05</v>
      </c>
    </row>
    <row r="7" ht="22" customHeight="1">
      <c r="A7" s="5" t="inlineStr">
        <is>
          <t>99203</t>
        </is>
      </c>
      <c r="B7" s="6" t="inlineStr">
        <is>
          <t>New Patient Visit — Moderate (45 min)</t>
        </is>
      </c>
      <c r="C7" s="7" t="inlineStr">
        <is>
          <t>E&amp;M</t>
        </is>
      </c>
      <c r="D7" s="8" t="n">
        <v>220</v>
      </c>
      <c r="E7" s="10" t="n">
        <v>158.41</v>
      </c>
      <c r="F7" s="9" t="n">
        <v>124.8</v>
      </c>
      <c r="G7" s="17" t="n">
        <v>191</v>
      </c>
      <c r="H7" s="17" t="n">
        <v>183</v>
      </c>
      <c r="I7" s="17" t="n">
        <v>187</v>
      </c>
      <c r="J7" s="17" t="n">
        <v>178</v>
      </c>
      <c r="K7" s="10" t="n">
        <v>174</v>
      </c>
      <c r="L7" s="11" t="inlineStr">
        <is>
          <t>Blue Cross</t>
        </is>
      </c>
      <c r="M7" s="12" t="inlineStr">
        <is>
          <t>Medicaid</t>
        </is>
      </c>
      <c r="N7" s="13" t="n">
        <v>66.2</v>
      </c>
    </row>
    <row r="8" ht="22" customHeight="1">
      <c r="A8" s="14" t="inlineStr">
        <is>
          <t>99204</t>
        </is>
      </c>
      <c r="B8" s="15" t="inlineStr">
        <is>
          <t>New Patient Visit — High Complexity (60 min)</t>
        </is>
      </c>
      <c r="C8" s="7" t="inlineStr">
        <is>
          <t>E&amp;M</t>
        </is>
      </c>
      <c r="D8" s="16" t="n">
        <v>280</v>
      </c>
      <c r="E8" s="10" t="n">
        <v>214.68</v>
      </c>
      <c r="F8" s="10" t="n">
        <v>168.55</v>
      </c>
      <c r="G8" s="17" t="n">
        <v>259</v>
      </c>
      <c r="H8" s="17" t="n">
        <v>248</v>
      </c>
      <c r="I8" s="17" t="n">
        <v>253</v>
      </c>
      <c r="J8" s="17" t="n">
        <v>241</v>
      </c>
      <c r="K8" s="17" t="n">
        <v>235</v>
      </c>
      <c r="L8" s="11" t="inlineStr">
        <is>
          <t>Blue Cross</t>
        </is>
      </c>
      <c r="M8" s="12" t="inlineStr">
        <is>
          <t>Medicaid</t>
        </is>
      </c>
      <c r="N8" s="13" t="n">
        <v>90.44999999999999</v>
      </c>
    </row>
    <row r="9" ht="22" customHeight="1">
      <c r="A9" s="5" t="inlineStr">
        <is>
          <t>99213</t>
        </is>
      </c>
      <c r="B9" s="6" t="inlineStr">
        <is>
          <t>Established Patient — Low Complexity</t>
        </is>
      </c>
      <c r="C9" s="7" t="inlineStr">
        <is>
          <t>E&amp;M</t>
        </is>
      </c>
      <c r="D9" s="8" t="n">
        <v>130</v>
      </c>
      <c r="E9" s="10" t="n">
        <v>92.16</v>
      </c>
      <c r="F9" s="9" t="n">
        <v>72.40000000000001</v>
      </c>
      <c r="G9" s="17" t="n">
        <v>111</v>
      </c>
      <c r="H9" s="17" t="n">
        <v>106</v>
      </c>
      <c r="I9" s="17" t="n">
        <v>109</v>
      </c>
      <c r="J9" s="10" t="n">
        <v>103</v>
      </c>
      <c r="K9" s="10" t="n">
        <v>101</v>
      </c>
      <c r="L9" s="11" t="inlineStr">
        <is>
          <t>Blue Cross</t>
        </is>
      </c>
      <c r="M9" s="12" t="inlineStr">
        <is>
          <t>Medicaid</t>
        </is>
      </c>
      <c r="N9" s="13" t="n">
        <v>38.59999999999999</v>
      </c>
    </row>
    <row r="10" ht="22" customHeight="1">
      <c r="A10" s="14" t="inlineStr">
        <is>
          <t>99214</t>
        </is>
      </c>
      <c r="B10" s="15" t="inlineStr">
        <is>
          <t>Established Patient — Moderate Complexity</t>
        </is>
      </c>
      <c r="C10" s="7" t="inlineStr">
        <is>
          <t>E&amp;M</t>
        </is>
      </c>
      <c r="D10" s="16" t="n">
        <v>185</v>
      </c>
      <c r="E10" s="10" t="n">
        <v>135.42</v>
      </c>
      <c r="F10" s="9" t="n">
        <v>106.2</v>
      </c>
      <c r="G10" s="17" t="n">
        <v>164</v>
      </c>
      <c r="H10" s="17" t="n">
        <v>157</v>
      </c>
      <c r="I10" s="17" t="n">
        <v>160</v>
      </c>
      <c r="J10" s="17" t="n">
        <v>152</v>
      </c>
      <c r="K10" s="17" t="n">
        <v>148</v>
      </c>
      <c r="L10" s="11" t="inlineStr">
        <is>
          <t>Blue Cross</t>
        </is>
      </c>
      <c r="M10" s="12" t="inlineStr">
        <is>
          <t>Medicaid</t>
        </is>
      </c>
      <c r="N10" s="13" t="n">
        <v>57.8</v>
      </c>
    </row>
    <row r="11" ht="22" customHeight="1">
      <c r="A11" s="5" t="inlineStr">
        <is>
          <t>99215</t>
        </is>
      </c>
      <c r="B11" s="6" t="inlineStr">
        <is>
          <t>Established Patient — High Complexity</t>
        </is>
      </c>
      <c r="C11" s="7" t="inlineStr">
        <is>
          <t>E&amp;M</t>
        </is>
      </c>
      <c r="D11" s="8" t="n">
        <v>240</v>
      </c>
      <c r="E11" s="10" t="n">
        <v>180.34</v>
      </c>
      <c r="F11" s="9" t="n">
        <v>141.3</v>
      </c>
      <c r="G11" s="17" t="n">
        <v>218</v>
      </c>
      <c r="H11" s="17" t="n">
        <v>209</v>
      </c>
      <c r="I11" s="17" t="n">
        <v>213</v>
      </c>
      <c r="J11" s="17" t="n">
        <v>202</v>
      </c>
      <c r="K11" s="17" t="n">
        <v>197</v>
      </c>
      <c r="L11" s="11" t="inlineStr">
        <is>
          <t>Blue Cross</t>
        </is>
      </c>
      <c r="M11" s="12" t="inlineStr">
        <is>
          <t>Medicaid</t>
        </is>
      </c>
      <c r="N11" s="13" t="n">
        <v>76.69999999999999</v>
      </c>
    </row>
    <row r="12" ht="22" customHeight="1">
      <c r="A12" s="14" t="inlineStr">
        <is>
          <t>99395</t>
        </is>
      </c>
      <c r="B12" s="15" t="inlineStr">
        <is>
          <t>Preventive Visit — Age 18-39</t>
        </is>
      </c>
      <c r="C12" s="18" t="inlineStr">
        <is>
          <t>Preventive</t>
        </is>
      </c>
      <c r="D12" s="16" t="n">
        <v>210</v>
      </c>
      <c r="E12" s="19" t="inlineStr">
        <is>
          <t>N/A</t>
        </is>
      </c>
      <c r="F12" s="17" t="n">
        <v>185.2</v>
      </c>
      <c r="G12" s="17" t="n">
        <v>254</v>
      </c>
      <c r="H12" s="17" t="n">
        <v>243</v>
      </c>
      <c r="I12" s="17" t="n">
        <v>248</v>
      </c>
      <c r="J12" s="17" t="n">
        <v>236</v>
      </c>
      <c r="K12" s="17" t="n">
        <v>230</v>
      </c>
      <c r="L12" s="11" t="inlineStr">
        <is>
          <t>Blue Cross</t>
        </is>
      </c>
      <c r="M12" s="12" t="inlineStr">
        <is>
          <t>Medicaid</t>
        </is>
      </c>
      <c r="N12" s="13" t="n">
        <v>68.80000000000001</v>
      </c>
    </row>
    <row r="13" ht="22" customHeight="1">
      <c r="A13" s="5" t="inlineStr">
        <is>
          <t>99396</t>
        </is>
      </c>
      <c r="B13" s="6" t="inlineStr">
        <is>
          <t>Preventive Visit — Age 40-64</t>
        </is>
      </c>
      <c r="C13" s="18" t="inlineStr">
        <is>
          <t>Preventive</t>
        </is>
      </c>
      <c r="D13" s="8" t="n">
        <v>225</v>
      </c>
      <c r="E13" s="19" t="inlineStr">
        <is>
          <t>N/A</t>
        </is>
      </c>
      <c r="F13" s="17" t="n">
        <v>198.4</v>
      </c>
      <c r="G13" s="17" t="n">
        <v>272</v>
      </c>
      <c r="H13" s="17" t="n">
        <v>261</v>
      </c>
      <c r="I13" s="17" t="n">
        <v>266</v>
      </c>
      <c r="J13" s="17" t="n">
        <v>252</v>
      </c>
      <c r="K13" s="17" t="n">
        <v>246</v>
      </c>
      <c r="L13" s="11" t="inlineStr">
        <is>
          <t>Blue Cross</t>
        </is>
      </c>
      <c r="M13" s="12" t="inlineStr">
        <is>
          <t>Medicaid</t>
        </is>
      </c>
      <c r="N13" s="13" t="n">
        <v>73.59999999999999</v>
      </c>
    </row>
    <row r="14" ht="22" customHeight="1">
      <c r="A14" s="14" t="inlineStr">
        <is>
          <t>G0438</t>
        </is>
      </c>
      <c r="B14" s="15" t="inlineStr">
        <is>
          <t>Annual Wellness Visit (Medicare)</t>
        </is>
      </c>
      <c r="C14" s="18" t="inlineStr">
        <is>
          <t>Preventive</t>
        </is>
      </c>
      <c r="D14" s="16" t="n">
        <v>195</v>
      </c>
      <c r="E14" s="17" t="n">
        <v>168.92</v>
      </c>
      <c r="F14" s="19" t="inlineStr">
        <is>
          <t>N/A</t>
        </is>
      </c>
      <c r="G14" s="19" t="inlineStr">
        <is>
          <t>N/A</t>
        </is>
      </c>
      <c r="H14" s="19" t="inlineStr">
        <is>
          <t>N/A</t>
        </is>
      </c>
      <c r="I14" s="19" t="inlineStr">
        <is>
          <t>N/A</t>
        </is>
      </c>
      <c r="J14" s="19" t="inlineStr">
        <is>
          <t>N/A</t>
        </is>
      </c>
      <c r="K14" s="19" t="inlineStr">
        <is>
          <t>N/A</t>
        </is>
      </c>
      <c r="L14" s="11" t="inlineStr">
        <is>
          <t>Medicare</t>
        </is>
      </c>
      <c r="M14" s="12" t="inlineStr">
        <is>
          <t>Medicare</t>
        </is>
      </c>
      <c r="N14" s="13" t="n">
        <v>0</v>
      </c>
    </row>
    <row r="15" ht="22" customHeight="1">
      <c r="A15" s="5" t="inlineStr">
        <is>
          <t>93000</t>
        </is>
      </c>
      <c r="B15" s="6" t="inlineStr">
        <is>
          <t>EKG with Interpretation</t>
        </is>
      </c>
      <c r="C15" s="20" t="inlineStr">
        <is>
          <t>Procedure</t>
        </is>
      </c>
      <c r="D15" s="8" t="n">
        <v>85</v>
      </c>
      <c r="E15" s="9" t="n">
        <v>16.82</v>
      </c>
      <c r="F15" s="9" t="n">
        <v>13.2</v>
      </c>
      <c r="G15" s="9" t="n">
        <v>20.3</v>
      </c>
      <c r="H15" s="9" t="n">
        <v>19.5</v>
      </c>
      <c r="I15" s="9" t="n">
        <v>19.8</v>
      </c>
      <c r="J15" s="9" t="n">
        <v>18.9</v>
      </c>
      <c r="K15" s="9" t="n">
        <v>18.4</v>
      </c>
      <c r="L15" s="11" t="inlineStr">
        <is>
          <t>Blue Cross</t>
        </is>
      </c>
      <c r="M15" s="12" t="inlineStr">
        <is>
          <t>Medicaid</t>
        </is>
      </c>
      <c r="N15" s="13" t="n">
        <v>7.100000000000001</v>
      </c>
    </row>
    <row r="16" ht="22" customHeight="1">
      <c r="A16" s="14" t="inlineStr">
        <is>
          <t>85025</t>
        </is>
      </c>
      <c r="B16" s="15" t="inlineStr">
        <is>
          <t>Complete Blood Count (CBC)</t>
        </is>
      </c>
      <c r="C16" s="20" t="inlineStr">
        <is>
          <t>Procedure</t>
        </is>
      </c>
      <c r="D16" s="16" t="n">
        <v>45</v>
      </c>
      <c r="E16" s="9" t="n">
        <v>8.26</v>
      </c>
      <c r="F16" s="9" t="n">
        <v>6.4</v>
      </c>
      <c r="G16" s="9" t="n">
        <v>9.949999999999999</v>
      </c>
      <c r="H16" s="9" t="n">
        <v>9.550000000000001</v>
      </c>
      <c r="I16" s="9" t="n">
        <v>9.720000000000001</v>
      </c>
      <c r="J16" s="9" t="n">
        <v>9.25</v>
      </c>
      <c r="K16" s="9" t="n">
        <v>9.01</v>
      </c>
      <c r="L16" s="11" t="inlineStr">
        <is>
          <t>Blue Cross</t>
        </is>
      </c>
      <c r="M16" s="12" t="inlineStr">
        <is>
          <t>Medicaid</t>
        </is>
      </c>
      <c r="N16" s="13" t="n">
        <v>3.549999999999999</v>
      </c>
    </row>
    <row r="17" ht="22" customHeight="1">
      <c r="A17" s="5" t="inlineStr">
        <is>
          <t>80053</t>
        </is>
      </c>
      <c r="B17" s="6" t="inlineStr">
        <is>
          <t>Comprehensive Metabolic Panel</t>
        </is>
      </c>
      <c r="C17" s="20" t="inlineStr">
        <is>
          <t>Procedure</t>
        </is>
      </c>
      <c r="D17" s="8" t="n">
        <v>65</v>
      </c>
      <c r="E17" s="9" t="n">
        <v>11.48</v>
      </c>
      <c r="F17" s="9" t="n">
        <v>8.9</v>
      </c>
      <c r="G17" s="9" t="n">
        <v>13.85</v>
      </c>
      <c r="H17" s="9" t="n">
        <v>13.3</v>
      </c>
      <c r="I17" s="9" t="n">
        <v>13.52</v>
      </c>
      <c r="J17" s="9" t="n">
        <v>12.86</v>
      </c>
      <c r="K17" s="9" t="n">
        <v>12.53</v>
      </c>
      <c r="L17" s="11" t="inlineStr">
        <is>
          <t>Blue Cross</t>
        </is>
      </c>
      <c r="M17" s="12" t="inlineStr">
        <is>
          <t>Medicaid</t>
        </is>
      </c>
      <c r="N17" s="13" t="n">
        <v>4.949999999999999</v>
      </c>
    </row>
    <row r="18" ht="22" customHeight="1">
      <c r="A18" s="14" t="inlineStr">
        <is>
          <t>36415</t>
        </is>
      </c>
      <c r="B18" s="15" t="inlineStr">
        <is>
          <t>Routine Blood Draw (Venipuncture)</t>
        </is>
      </c>
      <c r="C18" s="20" t="inlineStr">
        <is>
          <t>Procedure</t>
        </is>
      </c>
      <c r="D18" s="16" t="n">
        <v>35</v>
      </c>
      <c r="E18" s="9" t="n">
        <v>3</v>
      </c>
      <c r="F18" s="9" t="n">
        <v>2.4</v>
      </c>
      <c r="G18" s="9" t="n">
        <v>4.2</v>
      </c>
      <c r="H18" s="9" t="n">
        <v>4.05</v>
      </c>
      <c r="I18" s="9" t="n">
        <v>4.1</v>
      </c>
      <c r="J18" s="9" t="n">
        <v>3.92</v>
      </c>
      <c r="K18" s="9" t="n">
        <v>3.82</v>
      </c>
      <c r="L18" s="11" t="inlineStr">
        <is>
          <t>Blue Cross</t>
        </is>
      </c>
      <c r="M18" s="12" t="inlineStr">
        <is>
          <t>Medicaid</t>
        </is>
      </c>
      <c r="N18" s="13" t="n">
        <v>1.8</v>
      </c>
    </row>
    <row r="19" ht="22" customHeight="1">
      <c r="A19" s="5" t="inlineStr">
        <is>
          <t>99213</t>
        </is>
      </c>
      <c r="B19" s="6" t="inlineStr">
        <is>
          <t>Telehealth — Established Patient</t>
        </is>
      </c>
      <c r="C19" s="21" t="inlineStr">
        <is>
          <t>Telehealth</t>
        </is>
      </c>
      <c r="D19" s="8" t="n">
        <v>110</v>
      </c>
      <c r="E19" s="17" t="n">
        <v>92.16</v>
      </c>
      <c r="F19" s="10" t="n">
        <v>72.40000000000001</v>
      </c>
      <c r="G19" s="17" t="n">
        <v>95</v>
      </c>
      <c r="H19" s="17" t="n">
        <v>91</v>
      </c>
      <c r="I19" s="17" t="n">
        <v>93</v>
      </c>
      <c r="J19" s="17" t="n">
        <v>88</v>
      </c>
      <c r="K19" s="10" t="n">
        <v>86</v>
      </c>
      <c r="L19" s="11" t="inlineStr">
        <is>
          <t>Blue Cross</t>
        </is>
      </c>
      <c r="M19" s="12" t="inlineStr">
        <is>
          <t>Medicaid</t>
        </is>
      </c>
      <c r="N19" s="13" t="n">
        <v>22.59999999999999</v>
      </c>
    </row>
    <row r="20" ht="22" customHeight="1">
      <c r="A20" s="14" t="inlineStr">
        <is>
          <t>G2012</t>
        </is>
      </c>
      <c r="B20" s="15" t="inlineStr">
        <is>
          <t>Telehealth Check-In (Virtual)</t>
        </is>
      </c>
      <c r="C20" s="21" t="inlineStr">
        <is>
          <t>Telehealth</t>
        </is>
      </c>
      <c r="D20" s="16" t="n">
        <v>55</v>
      </c>
      <c r="E20" s="9" t="n">
        <v>14.04</v>
      </c>
      <c r="F20" s="9" t="n">
        <v>11.2</v>
      </c>
      <c r="G20" s="9" t="n">
        <v>17</v>
      </c>
      <c r="H20" s="9" t="n">
        <v>16.3</v>
      </c>
      <c r="I20" s="9" t="n">
        <v>16.6</v>
      </c>
      <c r="J20" s="9" t="n">
        <v>15.8</v>
      </c>
      <c r="K20" s="9" t="n">
        <v>15.4</v>
      </c>
      <c r="L20" s="11" t="inlineStr">
        <is>
          <t>Blue Cross</t>
        </is>
      </c>
      <c r="M20" s="12" t="inlineStr">
        <is>
          <t>Medicaid</t>
        </is>
      </c>
      <c r="N20" s="13" t="n">
        <v>5.800000000000001</v>
      </c>
    </row>
    <row r="21" ht="22" customHeight="1">
      <c r="A21" s="5" t="inlineStr">
        <is>
          <t>90471</t>
        </is>
      </c>
      <c r="B21" s="6" t="inlineStr">
        <is>
          <t>Immunization Administration (1st vaccine)</t>
        </is>
      </c>
      <c r="C21" s="22" t="inlineStr">
        <is>
          <t>Injection</t>
        </is>
      </c>
      <c r="D21" s="8" t="n">
        <v>35</v>
      </c>
      <c r="E21" s="10" t="n">
        <v>26.57</v>
      </c>
      <c r="F21" s="10" t="n">
        <v>21.4</v>
      </c>
      <c r="G21" s="17" t="n">
        <v>32.1</v>
      </c>
      <c r="H21" s="17" t="n">
        <v>30.8</v>
      </c>
      <c r="I21" s="17" t="n">
        <v>31.3</v>
      </c>
      <c r="J21" s="17" t="n">
        <v>29.8</v>
      </c>
      <c r="K21" s="17" t="n">
        <v>29</v>
      </c>
      <c r="L21" s="11" t="inlineStr">
        <is>
          <t>Blue Cross</t>
        </is>
      </c>
      <c r="M21" s="12" t="inlineStr">
        <is>
          <t>Medicaid</t>
        </is>
      </c>
      <c r="N21" s="13" t="n">
        <v>10.7</v>
      </c>
    </row>
    <row r="22" ht="22" customHeight="1">
      <c r="A22" s="14" t="inlineStr">
        <is>
          <t>20610</t>
        </is>
      </c>
      <c r="B22" s="15" t="inlineStr">
        <is>
          <t>Joint Injection — Large Joint</t>
        </is>
      </c>
      <c r="C22" s="22" t="inlineStr">
        <is>
          <t>Injection</t>
        </is>
      </c>
      <c r="D22" s="16" t="n">
        <v>175</v>
      </c>
      <c r="E22" s="9" t="n">
        <v>72.67</v>
      </c>
      <c r="F22" s="9" t="n">
        <v>57.2</v>
      </c>
      <c r="G22" s="9" t="n">
        <v>87.59999999999999</v>
      </c>
      <c r="H22" s="9" t="n">
        <v>84</v>
      </c>
      <c r="I22" s="9" t="n">
        <v>85.5</v>
      </c>
      <c r="J22" s="9" t="n">
        <v>81.3</v>
      </c>
      <c r="K22" s="9" t="n">
        <v>79.2</v>
      </c>
      <c r="L22" s="11" t="inlineStr">
        <is>
          <t>Blue Cross</t>
        </is>
      </c>
      <c r="M22" s="12" t="inlineStr">
        <is>
          <t>Medicaid</t>
        </is>
      </c>
      <c r="N22" s="13" t="n">
        <v>30.39999999999999</v>
      </c>
    </row>
    <row r="23" ht="22" customHeight="1">
      <c r="A23" s="5" t="inlineStr">
        <is>
          <t>90732</t>
        </is>
      </c>
      <c r="B23" s="6" t="inlineStr">
        <is>
          <t>Pneumonia Vaccine (PPSV23)</t>
        </is>
      </c>
      <c r="C23" s="22" t="inlineStr">
        <is>
          <t>Injection</t>
        </is>
      </c>
      <c r="D23" s="8" t="n">
        <v>85</v>
      </c>
      <c r="E23" s="19" t="inlineStr">
        <is>
          <t>N/A</t>
        </is>
      </c>
      <c r="F23" s="19" t="inlineStr">
        <is>
          <t>N/A</t>
        </is>
      </c>
      <c r="G23" s="19" t="inlineStr">
        <is>
          <t>N/A</t>
        </is>
      </c>
      <c r="H23" s="19" t="inlineStr">
        <is>
          <t>N/A</t>
        </is>
      </c>
      <c r="I23" s="19" t="inlineStr">
        <is>
          <t>N/A</t>
        </is>
      </c>
      <c r="J23" s="19" t="inlineStr">
        <is>
          <t>N/A</t>
        </is>
      </c>
      <c r="K23" s="19" t="inlineStr">
        <is>
          <t>N/A</t>
        </is>
      </c>
      <c r="L23" s="23" t="inlineStr">
        <is>
          <t>N/A</t>
        </is>
      </c>
      <c r="M23" s="23" t="inlineStr">
        <is>
          <t>N/A</t>
        </is>
      </c>
      <c r="N23" s="23" t="inlineStr">
        <is>
          <t>N/A</t>
        </is>
      </c>
    </row>
    <row r="24" ht="22" customHeight="1">
      <c r="A24" s="14" t="inlineStr">
        <is>
          <t>90834</t>
        </is>
      </c>
      <c r="B24" s="15" t="inlineStr">
        <is>
          <t>Psychotherapy — 45 minutes</t>
        </is>
      </c>
      <c r="C24" s="24" t="inlineStr">
        <is>
          <t>Mental Hlth</t>
        </is>
      </c>
      <c r="D24" s="16" t="n">
        <v>175</v>
      </c>
      <c r="E24" s="9" t="n">
        <v>77.47</v>
      </c>
      <c r="F24" s="9" t="n">
        <v>62.1</v>
      </c>
      <c r="G24" s="9" t="n">
        <v>93.5</v>
      </c>
      <c r="H24" s="9" t="n">
        <v>89.7</v>
      </c>
      <c r="I24" s="9" t="n">
        <v>91.3</v>
      </c>
      <c r="J24" s="9" t="n">
        <v>86.8</v>
      </c>
      <c r="K24" s="9" t="n">
        <v>84.59999999999999</v>
      </c>
      <c r="L24" s="11" t="inlineStr">
        <is>
          <t>Blue Cross</t>
        </is>
      </c>
      <c r="M24" s="12" t="inlineStr">
        <is>
          <t>Medicaid</t>
        </is>
      </c>
      <c r="N24" s="13" t="n">
        <v>31.4</v>
      </c>
    </row>
    <row r="25" ht="22" customHeight="1">
      <c r="A25" s="5" t="inlineStr">
        <is>
          <t>90837</t>
        </is>
      </c>
      <c r="B25" s="6" t="inlineStr">
        <is>
          <t>Psychotherapy — 60 minutes</t>
        </is>
      </c>
      <c r="C25" s="24" t="inlineStr">
        <is>
          <t>Mental Hlth</t>
        </is>
      </c>
      <c r="D25" s="8" t="n">
        <v>220</v>
      </c>
      <c r="E25" s="9" t="n">
        <v>111.39</v>
      </c>
      <c r="F25" s="9" t="n">
        <v>89.5</v>
      </c>
      <c r="G25" s="10" t="n">
        <v>134.5</v>
      </c>
      <c r="H25" s="9" t="n">
        <v>129</v>
      </c>
      <c r="I25" s="9" t="n">
        <v>131.5</v>
      </c>
      <c r="J25" s="9" t="n">
        <v>125</v>
      </c>
      <c r="K25" s="9" t="n">
        <v>121.8</v>
      </c>
      <c r="L25" s="11" t="inlineStr">
        <is>
          <t>Blue Cross</t>
        </is>
      </c>
      <c r="M25" s="12" t="inlineStr">
        <is>
          <t>Medicaid</t>
        </is>
      </c>
      <c r="N25" s="13" t="n">
        <v>45</v>
      </c>
    </row>
    <row r="26" ht="28" customHeight="1">
      <c r="A26" s="25" t="inlineStr">
        <is>
          <t>AVERAGE ACROSS ALL SERVICES</t>
        </is>
      </c>
      <c r="D26" s="26">
        <f>AVERAGE(D5:D25)</f>
        <v/>
      </c>
      <c r="E26" s="26">
        <f>AVERAGE(E5:E25)</f>
        <v/>
      </c>
      <c r="F26" s="26">
        <f>AVERAGE(F5:F25)</f>
        <v/>
      </c>
      <c r="G26" s="26">
        <f>AVERAGE(G5:G25)</f>
        <v/>
      </c>
      <c r="H26" s="26">
        <f>AVERAGE(H5:H25)</f>
        <v/>
      </c>
      <c r="I26" s="26">
        <f>AVERAGE(I5:I25)</f>
        <v/>
      </c>
      <c r="J26" s="26">
        <f>AVERAGE(J5:J25)</f>
        <v/>
      </c>
      <c r="K26" s="26">
        <f>AVERAGE(K5:K25)</f>
        <v/>
      </c>
      <c r="L26" s="27" t="n"/>
      <c r="M26" s="27" t="n"/>
      <c r="N26" s="28">
        <f>AVERAGE(N5:N25)</f>
        <v/>
      </c>
    </row>
    <row r="28" ht="30.8" customHeight="1">
      <c r="A28" s="2" t="inlineStr">
        <is>
          <t>COLOR GUIDE — What the Colors Mean</t>
        </is>
      </c>
    </row>
    <row r="29" ht="22" customHeight="1">
      <c r="A29" s="29" t="n"/>
      <c r="C29" s="30" t="inlineStr">
        <is>
          <t>Green = Payer pays 80% or more of your charge. This is a good rate.</t>
        </is>
      </c>
    </row>
    <row r="30" ht="22" customHeight="1">
      <c r="A30" s="31" t="n"/>
      <c r="C30" s="30" t="inlineStr">
        <is>
          <t>Yellow = Payer pays 60-79% of your charge. Acceptable but room to negotiate.</t>
        </is>
      </c>
    </row>
    <row r="31" ht="22" customHeight="1">
      <c r="A31" s="32" t="n"/>
      <c r="C31" s="30" t="inlineStr">
        <is>
          <t>Red = Payer pays less than 60% of your charge. Consider renegotiating this contract.</t>
        </is>
      </c>
    </row>
    <row r="32" ht="22" customHeight="1">
      <c r="A32" s="33" t="n"/>
      <c r="C32" s="30" t="inlineStr">
        <is>
          <t>Blue text in 'Your Charge' column = Input cell. Change this to update your actual fee schedule.</t>
        </is>
      </c>
    </row>
    <row r="33" ht="22" customHeight="1">
      <c r="A33" s="34" t="n"/>
      <c r="C33" s="30" t="inlineStr">
        <is>
          <t>Gray N/A = This payer does not cover this service or rate is not applicable.</t>
        </is>
      </c>
    </row>
  </sheetData>
  <mergeCells count="15">
    <mergeCell ref="A30:B30"/>
    <mergeCell ref="A3:N3"/>
    <mergeCell ref="C32:N32"/>
    <mergeCell ref="A29:B29"/>
    <mergeCell ref="C33:N33"/>
    <mergeCell ref="A33:B33"/>
    <mergeCell ref="A2:N2"/>
    <mergeCell ref="C31:N31"/>
    <mergeCell ref="A32:B32"/>
    <mergeCell ref="A28:N28"/>
    <mergeCell ref="A31:B31"/>
    <mergeCell ref="A26:C26"/>
    <mergeCell ref="C29:N29"/>
    <mergeCell ref="C30:N30"/>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3"/>
  <sheetViews>
    <sheetView showGridLines="0" workbookViewId="0">
      <selection activeCell="A1" sqref="A1"/>
    </sheetView>
  </sheetViews>
  <sheetFormatPr baseColWidth="8" defaultRowHeight="15"/>
  <cols>
    <col width="14" customWidth="1" min="1" max="1"/>
    <col width="14" customWidth="1" min="2" max="2"/>
    <col width="13" customWidth="1" min="3" max="3"/>
    <col width="13" customWidth="1" min="4" max="4"/>
    <col width="17" customWidth="1" min="5" max="5"/>
    <col width="14" customWidth="1" min="6" max="6"/>
    <col width="18" customWidth="1" min="7" max="7"/>
    <col width="16" customWidth="1" min="8" max="8"/>
    <col width="17" customWidth="1" min="9" max="9"/>
    <col width="14" customWidth="1" min="10" max="10"/>
    <col width="25" customWidth="1" min="11" max="11"/>
    <col width="13" customWidth="1" min="12" max="12"/>
    <col width="14" customWidth="1" min="13" max="13"/>
  </cols>
  <sheetData>
    <row r="1" ht="44.8" customHeight="1">
      <c r="A1" s="35" t="inlineStr">
        <is>
          <t>PAYER CONTRACT TRACKER</t>
        </is>
      </c>
    </row>
    <row r="2" ht="30.8" customHeight="1">
      <c r="A2" s="2" t="inlineStr">
        <is>
          <t>Keep track of your contracts, rates, and renewal dates in one place</t>
        </is>
      </c>
    </row>
    <row r="3" ht="30" customHeight="1">
      <c r="A3" s="4" t="inlineStr">
        <is>
          <t>Payer Name</t>
        </is>
      </c>
      <c r="B3" s="4" t="inlineStr">
        <is>
          <t>Contract Type</t>
        </is>
      </c>
      <c r="C3" s="4" t="inlineStr">
        <is>
          <t>Contract Start</t>
        </is>
      </c>
      <c r="D3" s="4" t="inlineStr">
        <is>
          <t>Contract End</t>
        </is>
      </c>
      <c r="E3" s="4" t="inlineStr">
        <is>
          <t>Renewal Notice (days)</t>
        </is>
      </c>
      <c r="F3" s="4" t="inlineStr">
        <is>
          <t>Base Rate Type</t>
        </is>
      </c>
      <c r="G3" s="4" t="inlineStr">
        <is>
          <t>Avg Reimbursement %</t>
        </is>
      </c>
      <c r="H3" s="4" t="inlineStr">
        <is>
          <t>Annual Revenue ($)</t>
        </is>
      </c>
      <c r="I3" s="4" t="inlineStr">
        <is>
          <t>Negotiation Priority</t>
        </is>
      </c>
      <c r="J3" s="4" t="inlineStr">
        <is>
          <t>Contract Status</t>
        </is>
      </c>
      <c r="K3" s="4" t="inlineStr">
        <is>
          <t>Notes / Action Items</t>
        </is>
      </c>
      <c r="L3" s="4" t="inlineStr">
        <is>
          <t>Last Reviewed</t>
        </is>
      </c>
      <c r="M3" s="4" t="inlineStr">
        <is>
          <t>Next Review Date</t>
        </is>
      </c>
    </row>
    <row r="4" ht="22" customHeight="1">
      <c r="A4" s="36" t="inlineStr">
        <is>
          <t>Medicare</t>
        </is>
      </c>
      <c r="B4" s="37" t="inlineStr">
        <is>
          <t>Government Fee Schedule</t>
        </is>
      </c>
      <c r="C4" s="37" t="inlineStr">
        <is>
          <t>01/01/2024</t>
        </is>
      </c>
      <c r="D4" s="37" t="inlineStr">
        <is>
          <t>Ongoing</t>
        </is>
      </c>
      <c r="E4" s="37" t="inlineStr">
        <is>
          <t>N/A</t>
        </is>
      </c>
      <c r="F4" s="37" t="inlineStr">
        <is>
          <t>% of Medicare</t>
        </is>
      </c>
      <c r="G4" s="37" t="inlineStr">
        <is>
          <t>80%</t>
        </is>
      </c>
      <c r="H4" s="37">
        <f>H4*0.00</f>
        <v/>
      </c>
      <c r="I4" s="38" t="inlineStr">
        <is>
          <t>Low</t>
        </is>
      </c>
      <c r="J4" s="38" t="inlineStr">
        <is>
          <t>Active</t>
        </is>
      </c>
      <c r="K4" s="6" t="inlineStr">
        <is>
          <t>Rates set by CMS — no negotiation possible</t>
        </is>
      </c>
      <c r="L4" s="37" t="inlineStr">
        <is>
          <t>01/2024</t>
        </is>
      </c>
      <c r="M4" s="37" t="inlineStr">
        <is>
          <t>Annual update Jan</t>
        </is>
      </c>
    </row>
    <row r="5" ht="22" customHeight="1">
      <c r="A5" s="39" t="inlineStr">
        <is>
          <t>Medicaid</t>
        </is>
      </c>
      <c r="B5" s="40" t="inlineStr">
        <is>
          <t>Government Fee Schedule</t>
        </is>
      </c>
      <c r="C5" s="40" t="inlineStr">
        <is>
          <t>01/01/2024</t>
        </is>
      </c>
      <c r="D5" s="40" t="inlineStr">
        <is>
          <t>Ongoing</t>
        </is>
      </c>
      <c r="E5" s="40" t="inlineStr">
        <is>
          <t>N/A</t>
        </is>
      </c>
      <c r="F5" s="40" t="inlineStr">
        <is>
          <t>% of Medicaid</t>
        </is>
      </c>
      <c r="G5" s="40" t="inlineStr">
        <is>
          <t>65%</t>
        </is>
      </c>
      <c r="H5" s="40">
        <f>H5*0.00</f>
        <v/>
      </c>
      <c r="I5" s="38" t="inlineStr">
        <is>
          <t>Low</t>
        </is>
      </c>
      <c r="J5" s="38" t="inlineStr">
        <is>
          <t>Active</t>
        </is>
      </c>
      <c r="K5" s="15" t="inlineStr">
        <is>
          <t>State-set rates. Contact state Medicaid office for updates</t>
        </is>
      </c>
      <c r="L5" s="40" t="inlineStr">
        <is>
          <t>01/2024</t>
        </is>
      </c>
      <c r="M5" s="40" t="inlineStr">
        <is>
          <t>Annual update Jan</t>
        </is>
      </c>
    </row>
    <row r="6" ht="22" customHeight="1">
      <c r="A6" s="36" t="inlineStr">
        <is>
          <t>Blue Cross PPO</t>
        </is>
      </c>
      <c r="B6" s="37" t="inlineStr">
        <is>
          <t>PPO Contract</t>
        </is>
      </c>
      <c r="C6" s="37" t="inlineStr">
        <is>
          <t>07/01/2022</t>
        </is>
      </c>
      <c r="D6" s="37" t="inlineStr">
        <is>
          <t>06/30/2025</t>
        </is>
      </c>
      <c r="E6" s="37" t="inlineStr">
        <is>
          <t>90</t>
        </is>
      </c>
      <c r="F6" s="37" t="inlineStr">
        <is>
          <t>Fee Schedule</t>
        </is>
      </c>
      <c r="G6" s="37" t="inlineStr">
        <is>
          <t>88%</t>
        </is>
      </c>
      <c r="H6" s="37" t="inlineStr">
        <is>
          <t>450000</t>
        </is>
      </c>
      <c r="I6" s="12" t="inlineStr">
        <is>
          <t>HIGH</t>
        </is>
      </c>
      <c r="J6" s="38" t="inlineStr">
        <is>
          <t>Active</t>
        </is>
      </c>
      <c r="K6" s="6" t="inlineStr">
        <is>
          <t>Renewal due soon — start renegotiation now</t>
        </is>
      </c>
      <c r="L6" s="37" t="inlineStr">
        <is>
          <t>06/2023</t>
        </is>
      </c>
      <c r="M6" s="37" t="inlineStr">
        <is>
          <t>06/2025</t>
        </is>
      </c>
    </row>
    <row r="7" ht="22" customHeight="1">
      <c r="A7" s="39" t="inlineStr">
        <is>
          <t>Aetna</t>
        </is>
      </c>
      <c r="B7" s="40" t="inlineStr">
        <is>
          <t>PPO Contract</t>
        </is>
      </c>
      <c r="C7" s="40" t="inlineStr">
        <is>
          <t>01/01/2023</t>
        </is>
      </c>
      <c r="D7" s="40" t="inlineStr">
        <is>
          <t>12/31/2025</t>
        </is>
      </c>
      <c r="E7" s="40" t="inlineStr">
        <is>
          <t>60</t>
        </is>
      </c>
      <c r="F7" s="40" t="inlineStr">
        <is>
          <t>Fee Schedule</t>
        </is>
      </c>
      <c r="G7" s="40" t="inlineStr">
        <is>
          <t>85%</t>
        </is>
      </c>
      <c r="H7" s="40" t="inlineStr">
        <is>
          <t>280000</t>
        </is>
      </c>
      <c r="I7" s="41" t="inlineStr">
        <is>
          <t>Medium</t>
        </is>
      </c>
      <c r="J7" s="38" t="inlineStr">
        <is>
          <t>Active</t>
        </is>
      </c>
      <c r="K7" s="15" t="inlineStr">
        <is>
          <t>Rates slightly below market — negotiate at renewal</t>
        </is>
      </c>
      <c r="L7" s="40" t="inlineStr">
        <is>
          <t>01/2024</t>
        </is>
      </c>
      <c r="M7" s="40" t="inlineStr">
        <is>
          <t>12/2025</t>
        </is>
      </c>
    </row>
    <row r="8" ht="22" customHeight="1">
      <c r="A8" s="36" t="inlineStr">
        <is>
          <t>United Health</t>
        </is>
      </c>
      <c r="B8" s="37" t="inlineStr">
        <is>
          <t>HMO/PPO Contract</t>
        </is>
      </c>
      <c r="C8" s="37" t="inlineStr">
        <is>
          <t>04/01/2022</t>
        </is>
      </c>
      <c r="D8" s="37" t="inlineStr">
        <is>
          <t>03/31/2025</t>
        </is>
      </c>
      <c r="E8" s="37" t="inlineStr">
        <is>
          <t>90</t>
        </is>
      </c>
      <c r="F8" s="37" t="inlineStr">
        <is>
          <t>Fee Schedule</t>
        </is>
      </c>
      <c r="G8" s="37" t="inlineStr">
        <is>
          <t>87%</t>
        </is>
      </c>
      <c r="H8" s="37" t="inlineStr">
        <is>
          <t>320000</t>
        </is>
      </c>
      <c r="I8" s="12" t="inlineStr">
        <is>
          <t>HIGH</t>
        </is>
      </c>
      <c r="J8" s="38" t="inlineStr">
        <is>
          <t>Active</t>
        </is>
      </c>
      <c r="K8" s="6" t="inlineStr">
        <is>
          <t>Renewal very soon — critical to renegotiate</t>
        </is>
      </c>
      <c r="L8" s="37" t="inlineStr">
        <is>
          <t>03/2024</t>
        </is>
      </c>
      <c r="M8" s="37" t="inlineStr">
        <is>
          <t>03/2025</t>
        </is>
      </c>
    </row>
    <row r="9" ht="22" customHeight="1">
      <c r="A9" s="39" t="inlineStr">
        <is>
          <t>Cigna</t>
        </is>
      </c>
      <c r="B9" s="40" t="inlineStr">
        <is>
          <t>PPO Contract</t>
        </is>
      </c>
      <c r="C9" s="40" t="inlineStr">
        <is>
          <t>01/01/2024</t>
        </is>
      </c>
      <c r="D9" s="40" t="inlineStr">
        <is>
          <t>12/31/2026</t>
        </is>
      </c>
      <c r="E9" s="40" t="inlineStr">
        <is>
          <t>60</t>
        </is>
      </c>
      <c r="F9" s="40" t="inlineStr">
        <is>
          <t>Fee Schedule</t>
        </is>
      </c>
      <c r="G9" s="40" t="inlineStr">
        <is>
          <t>83%</t>
        </is>
      </c>
      <c r="H9" s="40" t="inlineStr">
        <is>
          <t>195000</t>
        </is>
      </c>
      <c r="I9" s="38" t="inlineStr">
        <is>
          <t>Low</t>
        </is>
      </c>
      <c r="J9" s="38" t="inlineStr">
        <is>
          <t>Active</t>
        </is>
      </c>
      <c r="K9" s="15" t="inlineStr">
        <is>
          <t>Recently renewed. Monitor performance.</t>
        </is>
      </c>
      <c r="L9" s="40" t="inlineStr">
        <is>
          <t>01/2024</t>
        </is>
      </c>
      <c r="M9" s="40" t="inlineStr">
        <is>
          <t>12/2026</t>
        </is>
      </c>
    </row>
    <row r="10" ht="22" customHeight="1">
      <c r="A10" s="36" t="inlineStr">
        <is>
          <t>Humana</t>
        </is>
      </c>
      <c r="B10" s="37" t="inlineStr">
        <is>
          <t>HMO Contract</t>
        </is>
      </c>
      <c r="C10" s="37" t="inlineStr">
        <is>
          <t>07/01/2023</t>
        </is>
      </c>
      <c r="D10" s="37" t="inlineStr">
        <is>
          <t>06/30/2026</t>
        </is>
      </c>
      <c r="E10" s="37" t="inlineStr">
        <is>
          <t>90</t>
        </is>
      </c>
      <c r="F10" s="37" t="inlineStr">
        <is>
          <t>Fee Schedule</t>
        </is>
      </c>
      <c r="G10" s="37" t="inlineStr">
        <is>
          <t>82%</t>
        </is>
      </c>
      <c r="H10" s="37" t="inlineStr">
        <is>
          <t>160000</t>
        </is>
      </c>
      <c r="I10" s="41" t="inlineStr">
        <is>
          <t>Medium</t>
        </is>
      </c>
      <c r="J10" s="38" t="inlineStr">
        <is>
          <t>Active</t>
        </is>
      </c>
      <c r="K10" s="6" t="inlineStr">
        <is>
          <t>HMO — ensure prior auth process is streamlined</t>
        </is>
      </c>
      <c r="L10" s="37" t="inlineStr">
        <is>
          <t>07/2023</t>
        </is>
      </c>
      <c r="M10" s="37" t="inlineStr">
        <is>
          <t>06/2026</t>
        </is>
      </c>
    </row>
    <row r="11" ht="22" customHeight="1">
      <c r="A11" s="39" t="inlineStr">
        <is>
          <t>TRICARE</t>
        </is>
      </c>
      <c r="B11" s="40" t="inlineStr">
        <is>
          <t>Government</t>
        </is>
      </c>
      <c r="C11" s="40" t="inlineStr">
        <is>
          <t>01/01/2024</t>
        </is>
      </c>
      <c r="D11" s="40" t="inlineStr">
        <is>
          <t>Ongoing</t>
        </is>
      </c>
      <c r="E11" s="40" t="inlineStr">
        <is>
          <t>N/A</t>
        </is>
      </c>
      <c r="F11" s="40" t="inlineStr">
        <is>
          <t>% of Medicare</t>
        </is>
      </c>
      <c r="G11" s="40" t="inlineStr">
        <is>
          <t>78%</t>
        </is>
      </c>
      <c r="H11" s="40" t="inlineStr">
        <is>
          <t>95000</t>
        </is>
      </c>
      <c r="I11" s="38" t="inlineStr">
        <is>
          <t>Low</t>
        </is>
      </c>
      <c r="J11" s="38" t="inlineStr">
        <is>
          <t>Active</t>
        </is>
      </c>
      <c r="K11" s="15" t="inlineStr">
        <is>
          <t>Rates tied to Medicare. No negotiation.</t>
        </is>
      </c>
      <c r="L11" s="40" t="inlineStr">
        <is>
          <t>01/2024</t>
        </is>
      </c>
      <c r="M11" s="40" t="inlineStr">
        <is>
          <t>Annual update</t>
        </is>
      </c>
    </row>
    <row r="12" ht="22" customHeight="1">
      <c r="A12" s="36" t="inlineStr">
        <is>
          <t>Molina Health</t>
        </is>
      </c>
      <c r="B12" s="37" t="inlineStr">
        <is>
          <t>Managed Care</t>
        </is>
      </c>
      <c r="C12" s="37" t="inlineStr">
        <is>
          <t>01/01/2023</t>
        </is>
      </c>
      <c r="D12" s="37" t="inlineStr">
        <is>
          <t>12/31/2025</t>
        </is>
      </c>
      <c r="E12" s="37" t="inlineStr">
        <is>
          <t>60</t>
        </is>
      </c>
      <c r="F12" s="37" t="inlineStr">
        <is>
          <t>Fee Schedule</t>
        </is>
      </c>
      <c r="G12" s="37" t="inlineStr">
        <is>
          <t>62%</t>
        </is>
      </c>
      <c r="H12" s="37" t="inlineStr">
        <is>
          <t>75000</t>
        </is>
      </c>
      <c r="I12" s="12" t="inlineStr">
        <is>
          <t>HIGH</t>
        </is>
      </c>
      <c r="J12" s="41" t="inlineStr">
        <is>
          <t>Review</t>
        </is>
      </c>
      <c r="K12" s="6" t="inlineStr">
        <is>
          <t>LOW rate — consider terminating or renegotiating</t>
        </is>
      </c>
      <c r="L12" s="37" t="inlineStr">
        <is>
          <t>06/2024</t>
        </is>
      </c>
      <c r="M12" s="37" t="inlineStr">
        <is>
          <t>12/2025</t>
        </is>
      </c>
    </row>
    <row r="13" ht="22" customHeight="1">
      <c r="A13" s="39" t="inlineStr">
        <is>
          <t>Workers Comp</t>
        </is>
      </c>
      <c r="B13" s="40" t="inlineStr">
        <is>
          <t>Various / State</t>
        </is>
      </c>
      <c r="C13" s="40" t="inlineStr">
        <is>
          <t>N/A</t>
        </is>
      </c>
      <c r="D13" s="40" t="inlineStr">
        <is>
          <t>N/A</t>
        </is>
      </c>
      <c r="E13" s="40" t="inlineStr">
        <is>
          <t>N/A</t>
        </is>
      </c>
      <c r="F13" s="40" t="inlineStr">
        <is>
          <t>State Schedule</t>
        </is>
      </c>
      <c r="G13" s="40" t="inlineStr">
        <is>
          <t>70%</t>
        </is>
      </c>
      <c r="H13" s="40" t="inlineStr">
        <is>
          <t>55000</t>
        </is>
      </c>
      <c r="I13" s="41" t="inlineStr">
        <is>
          <t>Medium</t>
        </is>
      </c>
      <c r="J13" s="38" t="inlineStr">
        <is>
          <t>Active</t>
        </is>
      </c>
      <c r="K13" s="15" t="inlineStr">
        <is>
          <t>Track by employer/insurer — rates vary</t>
        </is>
      </c>
      <c r="L13" s="40" t="inlineStr">
        <is>
          <t>01/2024</t>
        </is>
      </c>
      <c r="M13" s="40" t="inlineStr">
        <is>
          <t>Ongoing</t>
        </is>
      </c>
    </row>
  </sheetData>
  <mergeCells count="2">
    <mergeCell ref="A2:M2"/>
    <mergeCell ref="A1:M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4"/>
  <sheetViews>
    <sheetView showGridLines="0" workbookViewId="0">
      <selection activeCell="A1" sqref="A1"/>
    </sheetView>
  </sheetViews>
  <sheetFormatPr baseColWidth="8" defaultRowHeight="15"/>
  <cols>
    <col width="32" customWidth="1" min="1" max="1"/>
    <col width="20" customWidth="1" min="2" max="2"/>
    <col width="20" customWidth="1" min="3" max="3"/>
    <col width="20" customWidth="1" min="4" max="4"/>
    <col width="28" customWidth="1" min="5" max="5"/>
  </cols>
  <sheetData>
    <row r="1" ht="44.8" customHeight="1">
      <c r="A1" s="35" t="inlineStr">
        <is>
          <t>RATE NEGOTIATION CALCULATOR</t>
        </is>
      </c>
    </row>
    <row r="2" ht="30.8" customHeight="1">
      <c r="A2" s="2" t="inlineStr">
        <is>
          <t>Find out exactly how much more money you could earn if your rates were higher</t>
        </is>
      </c>
    </row>
    <row r="3" ht="8" customHeight="1">
      <c r="A3" s="3" t="n"/>
    </row>
    <row r="4" ht="22" customHeight="1">
      <c r="A4" s="42" t="inlineStr">
        <is>
          <t>HOW TO USE: Enter your numbers in the BLUE cells. Everything else calculates automatically.</t>
        </is>
      </c>
    </row>
    <row r="6" ht="26" customHeight="1">
      <c r="A6" s="43" t="inlineStr">
        <is>
          <t>SECTION 1 — ENTER YOUR CURRENT SITUATION</t>
        </is>
      </c>
    </row>
    <row r="7" ht="22" customHeight="1">
      <c r="A7" s="44" t="inlineStr">
        <is>
          <t>Payer Name</t>
        </is>
      </c>
      <c r="B7" s="45" t="inlineStr">
        <is>
          <t>Aetna</t>
        </is>
      </c>
      <c r="C7" s="46" t="inlineStr">
        <is>
          <t>Type the name of the payer you are negotiating with</t>
        </is>
      </c>
    </row>
    <row r="8" ht="22" customHeight="1">
      <c r="A8" s="44" t="inlineStr">
        <is>
          <t>CPT Code You Are Focusing On</t>
        </is>
      </c>
      <c r="B8" s="45" t="inlineStr">
        <is>
          <t>99214</t>
        </is>
      </c>
      <c r="C8" s="46" t="inlineStr">
        <is>
          <t>Enter the service code you want to negotiate</t>
        </is>
      </c>
    </row>
    <row r="9" ht="22" customHeight="1">
      <c r="A9" s="44" t="inlineStr">
        <is>
          <t>Number of Times You Bill This Code Per Year</t>
        </is>
      </c>
      <c r="B9" s="47" t="n">
        <v>450</v>
      </c>
      <c r="C9" s="46" t="inlineStr">
        <is>
          <t>How many times per year you provide this service</t>
        </is>
      </c>
    </row>
    <row r="10" ht="22" customHeight="1">
      <c r="A10" s="44" t="inlineStr">
        <is>
          <t>Your Current Rate from This Payer ($)</t>
        </is>
      </c>
      <c r="B10" s="48" t="n">
        <v>157</v>
      </c>
      <c r="C10" s="46" t="inlineStr">
        <is>
          <t>What the payer currently pays you for this code</t>
        </is>
      </c>
    </row>
    <row r="11" ht="22" customHeight="1">
      <c r="A11" s="44" t="inlineStr">
        <is>
          <t>Medicare Rate for This Code ($)</t>
        </is>
      </c>
      <c r="B11" s="48" t="n">
        <v>135.42</v>
      </c>
      <c r="C11" s="46" t="inlineStr">
        <is>
          <t>Look this up at cms.gov or enter from the comparison sheet</t>
        </is>
      </c>
    </row>
    <row r="12" ht="22" customHeight="1">
      <c r="A12" s="44" t="inlineStr">
        <is>
          <t>Your Full Charge Amount ($)</t>
        </is>
      </c>
      <c r="B12" s="48" t="n">
        <v>185</v>
      </c>
      <c r="C12" s="46" t="inlineStr">
        <is>
          <t>What you actually charge (from your fee schedule)</t>
        </is>
      </c>
    </row>
    <row r="14" ht="26" customHeight="1">
      <c r="A14" s="43" t="inlineStr">
        <is>
          <t>SECTION 2 — YOUR NEGOTIATION TARGETS</t>
        </is>
      </c>
    </row>
    <row r="15" ht="22" customHeight="1">
      <c r="A15" s="49" t="inlineStr">
        <is>
          <t>Your Minimum Acceptable Rate ($)</t>
        </is>
      </c>
      <c r="B15" s="50">
        <f>B11*1.05</f>
        <v/>
      </c>
      <c r="C15" s="46" t="inlineStr">
        <is>
          <t>We suggest at least 5% above Medicare as your floor</t>
        </is>
      </c>
    </row>
    <row r="16" ht="22" customHeight="1">
      <c r="A16" s="49" t="inlineStr">
        <is>
          <t>Your Target Rate ($) — What You Will Ask For</t>
        </is>
      </c>
      <c r="B16" s="50">
        <f>B12*0.88</f>
        <v/>
      </c>
      <c r="C16" s="46" t="inlineStr">
        <is>
          <t>Start by asking for 88% of your full charge</t>
        </is>
      </c>
    </row>
    <row r="17" ht="22" customHeight="1">
      <c r="A17" s="49" t="inlineStr">
        <is>
          <t>Your Stretch Goal Rate ($) — Best Case</t>
        </is>
      </c>
      <c r="B17" s="50">
        <f>B12*0.95</f>
        <v/>
      </c>
      <c r="C17" s="46" t="inlineStr">
        <is>
          <t>If negotiations go very well, this is your ideal</t>
        </is>
      </c>
    </row>
    <row r="19" ht="26" customHeight="1">
      <c r="A19" s="43" t="inlineStr">
        <is>
          <t>SECTION 3 — WHAT THE NUMBERS MEAN</t>
        </is>
      </c>
    </row>
    <row r="20" ht="22" customHeight="1">
      <c r="A20" s="49" t="inlineStr">
        <is>
          <t>Current Annual Revenue from This Code ($)</t>
        </is>
      </c>
      <c r="B20" s="51">
        <f>B9*B10</f>
        <v/>
      </c>
      <c r="C20" s="46" t="inlineStr">
        <is>
          <t>What you earn now per year from this payer for this code</t>
        </is>
      </c>
    </row>
    <row r="21" ht="22" customHeight="1">
      <c r="A21" s="49" t="inlineStr">
        <is>
          <t>Revenue at Minimum Rate ($)</t>
        </is>
      </c>
      <c r="B21" s="51">
        <f>B9*B15</f>
        <v/>
      </c>
      <c r="C21" s="46" t="inlineStr">
        <is>
          <t>What you would earn at your minimum acceptable rate</t>
        </is>
      </c>
    </row>
    <row r="22" ht="22" customHeight="1">
      <c r="A22" s="49" t="inlineStr">
        <is>
          <t>Revenue at Target Rate ($)</t>
        </is>
      </c>
      <c r="B22" s="51">
        <f>B9*B16</f>
        <v/>
      </c>
      <c r="C22" s="46" t="inlineStr">
        <is>
          <t>What you would earn if you achieve your target rate</t>
        </is>
      </c>
    </row>
    <row r="23" ht="22" customHeight="1">
      <c r="A23" s="49" t="inlineStr">
        <is>
          <t>Revenue at Stretch Goal ($)</t>
        </is>
      </c>
      <c r="B23" s="51">
        <f>B9*B17</f>
        <v/>
      </c>
      <c r="C23" s="46" t="inlineStr">
        <is>
          <t>What you would earn at your best-case rate</t>
        </is>
      </c>
    </row>
    <row r="24" ht="22" customHeight="1">
      <c r="A24" s="49" t="inlineStr">
        <is>
          <t>Money Left on Table at Current Rate (vs Target) ($)</t>
        </is>
      </c>
      <c r="B24" s="51">
        <f>B22-B20</f>
        <v/>
      </c>
      <c r="C24" s="46" t="inlineStr">
        <is>
          <t>This is how much more you could be earning each year</t>
        </is>
      </c>
    </row>
    <row r="25" ht="22" customHeight="1">
      <c r="A25" s="49" t="inlineStr">
        <is>
          <t>% Increase from Current to Target</t>
        </is>
      </c>
      <c r="B25" s="52">
        <f>(B16-B10)/B10</f>
        <v/>
      </c>
      <c r="C25" s="46" t="inlineStr">
        <is>
          <t>The rate increase you are asking for</t>
        </is>
      </c>
    </row>
    <row r="26" ht="22" customHeight="1">
      <c r="A26" s="49" t="inlineStr">
        <is>
          <t>Current Rate as % of Your Charge</t>
        </is>
      </c>
      <c r="B26" s="52">
        <f>B10/B12</f>
        <v/>
      </c>
      <c r="C26" s="46" t="inlineStr">
        <is>
          <t>What percentage of your charge you currently receive</t>
        </is>
      </c>
    </row>
    <row r="27" ht="22" customHeight="1">
      <c r="A27" s="49" t="inlineStr">
        <is>
          <t>Target Rate as % of Your Charge</t>
        </is>
      </c>
      <c r="B27" s="52">
        <f>B16/B12</f>
        <v/>
      </c>
      <c r="C27" s="46" t="inlineStr">
        <is>
          <t>What percentage you are asking for</t>
        </is>
      </c>
    </row>
    <row r="29" ht="26" customHeight="1">
      <c r="A29" s="43" t="inlineStr">
        <is>
          <t>SECTION 4 — YOUR NEGOTIATION TALKING POINTS</t>
        </is>
      </c>
    </row>
    <row r="30" ht="22" customHeight="1">
      <c r="A30" s="53" t="inlineStr">
        <is>
          <t>Point 1 — Lead with Your Volume</t>
        </is>
      </c>
    </row>
    <row r="31" ht="36" customHeight="1">
      <c r="A31" s="54" t="inlineStr">
        <is>
          <t>Tell the payer exactly how many patients you see that use their insurance. High volume means you are valuable to them. Example: 'We served X of your members last year and submitted Y claims. We want to continue being a strong network partner.'</t>
        </is>
      </c>
    </row>
    <row r="32" ht="10" customHeight="1"/>
    <row r="33" ht="22" customHeight="1">
      <c r="A33" s="53" t="inlineStr">
        <is>
          <t>Point 2 — Compare to Medicare</t>
        </is>
      </c>
    </row>
    <row r="34" ht="36" customHeight="1">
      <c r="A34" s="54" t="inlineStr">
        <is>
          <t>Payers do not want to pay below Medicare rates to quality providers. If their rate is below Medicare, say: 'Your current rate is below the Medicare benchmark. We are asking to be brought to at least 105% of Medicare for this code.'</t>
        </is>
      </c>
    </row>
    <row r="35" ht="10" customHeight="1"/>
    <row r="36" ht="22" customHeight="1">
      <c r="A36" s="53" t="inlineStr">
        <is>
          <t>Point 3 — Show Your Quality</t>
        </is>
      </c>
    </row>
    <row r="37" ht="36" customHeight="1">
      <c r="A37" s="54" t="inlineStr">
        <is>
          <t>If you have quality metrics, patient satisfaction scores, or low readmission rates — use them. Payers want high-quality providers in their network and will pay more for it.</t>
        </is>
      </c>
    </row>
    <row r="38" ht="10" customHeight="1"/>
    <row r="39" ht="22" customHeight="1">
      <c r="A39" s="53" t="inlineStr">
        <is>
          <t>Point 4 — Know Your Walk-Away Point</t>
        </is>
      </c>
    </row>
    <row r="40" ht="36" customHeight="1">
      <c r="A40" s="54" t="inlineStr">
        <is>
          <t>Never enter a negotiation without knowing your minimum. If they will not meet your minimum, be prepared to end the conversation or terminate the contract. Payers respect providers who know their value.</t>
        </is>
      </c>
    </row>
    <row r="41" ht="10" customHeight="1"/>
    <row r="42" ht="22" customHeight="1">
      <c r="A42" s="53" t="inlineStr">
        <is>
          <t>Point 5 — Ask for More Than You Need</t>
        </is>
      </c>
    </row>
    <row r="43" ht="36" customHeight="1">
      <c r="A43" s="54" t="inlineStr">
        <is>
          <t>Always open with your stretch goal rate. This gives you room to come down and still land at your target. If you ask for exactly what you want, you will likely end up below it.</t>
        </is>
      </c>
    </row>
    <row r="44" ht="10" customHeight="1"/>
  </sheetData>
  <mergeCells count="35">
    <mergeCell ref="C16:E16"/>
    <mergeCell ref="A30:E30"/>
    <mergeCell ref="A39:E39"/>
    <mergeCell ref="A37:E38"/>
    <mergeCell ref="C22:E22"/>
    <mergeCell ref="C9:E9"/>
    <mergeCell ref="A1:E1"/>
    <mergeCell ref="A36:E36"/>
    <mergeCell ref="C21:E21"/>
    <mergeCell ref="A6:E6"/>
    <mergeCell ref="C12:E12"/>
    <mergeCell ref="C11:E11"/>
    <mergeCell ref="C27:E27"/>
    <mergeCell ref="C23:E23"/>
    <mergeCell ref="C8:E8"/>
    <mergeCell ref="C17:E17"/>
    <mergeCell ref="C7:E7"/>
    <mergeCell ref="A3:E3"/>
    <mergeCell ref="A43:E44"/>
    <mergeCell ref="A34:E35"/>
    <mergeCell ref="A2:E2"/>
    <mergeCell ref="A42:E42"/>
    <mergeCell ref="A33:E33"/>
    <mergeCell ref="A40:E41"/>
    <mergeCell ref="A31:E32"/>
    <mergeCell ref="A14:E14"/>
    <mergeCell ref="C15:E15"/>
    <mergeCell ref="C24:E24"/>
    <mergeCell ref="A29:E29"/>
    <mergeCell ref="A4:E4"/>
    <mergeCell ref="A19:E19"/>
    <mergeCell ref="C26:E26"/>
    <mergeCell ref="C20:E20"/>
    <mergeCell ref="C25:E25"/>
    <mergeCell ref="C10:E1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showGridLines="0" workbookViewId="0">
      <selection activeCell="A1" sqref="A1"/>
    </sheetView>
  </sheetViews>
  <sheetFormatPr baseColWidth="8" defaultRowHeight="15"/>
  <cols>
    <col width="10" customWidth="1" min="1" max="1"/>
    <col width="30" customWidth="1" min="2" max="2"/>
    <col width="16" customWidth="1" min="3" max="3"/>
    <col width="18" customWidth="1" min="4" max="4"/>
    <col width="16" customWidth="1" min="5" max="5"/>
    <col width="16" customWidth="1" min="6" max="6"/>
    <col width="18" customWidth="1" min="7" max="7"/>
    <col width="18" customWidth="1" min="8" max="8"/>
    <col width="22" customWidth="1" min="9" max="9"/>
  </cols>
  <sheetData>
    <row r="1" ht="39.2" customHeight="1">
      <c r="A1" s="55" t="inlineStr">
        <is>
          <t>TOP REVENUE-GENERATING CODES — Know Your Most Valuable Services</t>
        </is>
      </c>
    </row>
    <row r="2" ht="30.8" customHeight="1">
      <c r="A2" s="2" t="inlineStr">
        <is>
          <t>These are the codes you should prioritize when negotiating rates with payers</t>
        </is>
      </c>
    </row>
    <row r="3" ht="30" customHeight="1">
      <c r="A3" s="4" t="inlineStr">
        <is>
          <t>CPT Code</t>
        </is>
      </c>
      <c r="B3" s="4" t="inlineStr">
        <is>
          <t>Description</t>
        </is>
      </c>
      <c r="C3" s="4" t="inlineStr">
        <is>
          <t>Times Billed/Year</t>
        </is>
      </c>
      <c r="D3" s="4" t="inlineStr">
        <is>
          <t>Avg Rate Received ($)</t>
        </is>
      </c>
      <c r="E3" s="4" t="inlineStr">
        <is>
          <t>Total Revenue ($)</t>
        </is>
      </c>
      <c r="F3" s="4" t="inlineStr">
        <is>
          <t>% of Total Revenue</t>
        </is>
      </c>
      <c r="G3" s="4" t="inlineStr">
        <is>
          <t>Highest Paying Payer</t>
        </is>
      </c>
      <c r="H3" s="4" t="inlineStr">
        <is>
          <t>Lowest Paying Payer</t>
        </is>
      </c>
      <c r="I3" s="4" t="inlineStr">
        <is>
          <t>Action Needed</t>
        </is>
      </c>
    </row>
    <row r="4" ht="22" customHeight="1">
      <c r="A4" s="36" t="inlineStr">
        <is>
          <t>99214</t>
        </is>
      </c>
      <c r="B4" s="6" t="inlineStr">
        <is>
          <t>Established Patient — Moderate Complexity</t>
        </is>
      </c>
      <c r="C4" s="56" t="n">
        <v>450</v>
      </c>
      <c r="D4" s="57" t="n">
        <v>157</v>
      </c>
      <c r="E4" s="58">
        <f>C4*D4</f>
        <v/>
      </c>
      <c r="F4" s="59">
        <f>E4/=SUM(E4:E13)</f>
        <v/>
      </c>
      <c r="G4" s="60" t="inlineStr">
        <is>
          <t>Aetna</t>
        </is>
      </c>
      <c r="H4" s="61" t="inlineStr">
        <is>
          <t>Molina</t>
        </is>
      </c>
      <c r="I4" s="62" t="inlineStr">
        <is>
          <t>Highest volume — priority for renegotiation</t>
        </is>
      </c>
    </row>
    <row r="5" ht="22" customHeight="1">
      <c r="A5" s="39" t="inlineStr">
        <is>
          <t>99215</t>
        </is>
      </c>
      <c r="B5" s="15" t="inlineStr">
        <is>
          <t>Established Patient — High Complexity</t>
        </is>
      </c>
      <c r="C5" s="63" t="n">
        <v>180</v>
      </c>
      <c r="D5" s="64" t="n">
        <v>209</v>
      </c>
      <c r="E5" s="58">
        <f>C5*D5</f>
        <v/>
      </c>
      <c r="F5" s="59">
        <f>E5/=SUM(E4:E13)</f>
        <v/>
      </c>
      <c r="G5" s="60" t="inlineStr">
        <is>
          <t>Blue Cross</t>
        </is>
      </c>
      <c r="H5" s="61" t="inlineStr">
        <is>
          <t>Self Pay</t>
        </is>
      </c>
      <c r="I5" s="62" t="inlineStr">
        <is>
          <t>Negotiate up — high value code</t>
        </is>
      </c>
    </row>
    <row r="6" ht="22" customHeight="1">
      <c r="A6" s="36" t="inlineStr">
        <is>
          <t>99213</t>
        </is>
      </c>
      <c r="B6" s="6" t="inlineStr">
        <is>
          <t>Established Patient — Low Complexity</t>
        </is>
      </c>
      <c r="C6" s="56" t="n">
        <v>320</v>
      </c>
      <c r="D6" s="57" t="n">
        <v>106</v>
      </c>
      <c r="E6" s="58">
        <f>C6*D6</f>
        <v/>
      </c>
      <c r="F6" s="59">
        <f>E6/=SUM(E4:E13)</f>
        <v/>
      </c>
      <c r="G6" s="60" t="inlineStr">
        <is>
          <t>United Health</t>
        </is>
      </c>
      <c r="H6" s="61" t="inlineStr">
        <is>
          <t>Medicaid</t>
        </is>
      </c>
      <c r="I6" s="62" t="inlineStr">
        <is>
          <t>High volume — small rate gains = big revenue</t>
        </is>
      </c>
    </row>
    <row r="7" ht="22" customHeight="1">
      <c r="A7" s="39" t="inlineStr">
        <is>
          <t>99204</t>
        </is>
      </c>
      <c r="B7" s="15" t="inlineStr">
        <is>
          <t>New Patient — High Complexity</t>
        </is>
      </c>
      <c r="C7" s="63" t="n">
        <v>95</v>
      </c>
      <c r="D7" s="64" t="n">
        <v>248</v>
      </c>
      <c r="E7" s="58">
        <f>C7*D7</f>
        <v/>
      </c>
      <c r="F7" s="59">
        <f>E7/=SUM(E4:E13)</f>
        <v/>
      </c>
      <c r="G7" s="60" t="inlineStr">
        <is>
          <t>Blue Cross</t>
        </is>
      </c>
      <c r="H7" s="61" t="inlineStr">
        <is>
          <t>Medicaid</t>
        </is>
      </c>
      <c r="I7" s="62" t="inlineStr">
        <is>
          <t>Focus on new patient acquisition</t>
        </is>
      </c>
    </row>
    <row r="8" ht="22" customHeight="1">
      <c r="A8" s="36" t="inlineStr">
        <is>
          <t>99203</t>
        </is>
      </c>
      <c r="B8" s="6" t="inlineStr">
        <is>
          <t>New Patient — Moderate Complexity</t>
        </is>
      </c>
      <c r="C8" s="56" t="n">
        <v>140</v>
      </c>
      <c r="D8" s="57" t="n">
        <v>183</v>
      </c>
      <c r="E8" s="58">
        <f>C8*D8</f>
        <v/>
      </c>
      <c r="F8" s="59">
        <f>E8/=SUM(E4:E13)</f>
        <v/>
      </c>
      <c r="G8" s="60" t="inlineStr">
        <is>
          <t>Aetna</t>
        </is>
      </c>
      <c r="H8" s="61" t="inlineStr">
        <is>
          <t>Medicaid</t>
        </is>
      </c>
      <c r="I8" s="62" t="inlineStr">
        <is>
          <t>Good revenue — maintain current rates</t>
        </is>
      </c>
    </row>
    <row r="9" ht="22" customHeight="1">
      <c r="A9" s="39" t="inlineStr">
        <is>
          <t>90837</t>
        </is>
      </c>
      <c r="B9" s="15" t="inlineStr">
        <is>
          <t>Psychotherapy 60 min</t>
        </is>
      </c>
      <c r="C9" s="63" t="n">
        <v>110</v>
      </c>
      <c r="D9" s="64" t="n">
        <v>129</v>
      </c>
      <c r="E9" s="58">
        <f>C9*D9</f>
        <v/>
      </c>
      <c r="F9" s="59">
        <f>E9/=SUM(E4:E13)</f>
        <v/>
      </c>
      <c r="G9" s="60" t="inlineStr">
        <is>
          <t>Blue Cross</t>
        </is>
      </c>
      <c r="H9" s="61" t="inlineStr">
        <is>
          <t>Medicaid</t>
        </is>
      </c>
      <c r="I9" s="62" t="inlineStr">
        <is>
          <t>Mental health — growing demand, negotiate rates</t>
        </is>
      </c>
    </row>
    <row r="10" ht="22" customHeight="1">
      <c r="A10" s="36" t="inlineStr">
        <is>
          <t>93000</t>
        </is>
      </c>
      <c r="B10" s="6" t="inlineStr">
        <is>
          <t>EKG with Interpretation</t>
        </is>
      </c>
      <c r="C10" s="56" t="n">
        <v>280</v>
      </c>
      <c r="D10" s="57" t="n">
        <v>19.5</v>
      </c>
      <c r="E10" s="58">
        <f>C10*D10</f>
        <v/>
      </c>
      <c r="F10" s="59">
        <f>E10/=SUM(E4:E13)</f>
        <v/>
      </c>
      <c r="G10" s="60" t="inlineStr">
        <is>
          <t>Aetna</t>
        </is>
      </c>
      <c r="H10" s="61" t="inlineStr">
        <is>
          <t>Medicare</t>
        </is>
      </c>
      <c r="I10" s="62" t="inlineStr">
        <is>
          <t>High volume but low rate — bundle if possible</t>
        </is>
      </c>
    </row>
    <row r="11" ht="22" customHeight="1">
      <c r="A11" s="39" t="inlineStr">
        <is>
          <t>99395</t>
        </is>
      </c>
      <c r="B11" s="15" t="inlineStr">
        <is>
          <t>Preventive Visit 18-39</t>
        </is>
      </c>
      <c r="C11" s="63" t="n">
        <v>95</v>
      </c>
      <c r="D11" s="64" t="n">
        <v>243</v>
      </c>
      <c r="E11" s="58">
        <f>C11*D11</f>
        <v/>
      </c>
      <c r="F11" s="59">
        <f>E11/=SUM(E4:E13)</f>
        <v/>
      </c>
      <c r="G11" s="60" t="inlineStr">
        <is>
          <t>Blue Cross</t>
        </is>
      </c>
      <c r="H11" s="61" t="inlineStr">
        <is>
          <t>Medicaid</t>
        </is>
      </c>
      <c r="I11" s="62" t="inlineStr">
        <is>
          <t>Annual preventive — ensure all payers cover</t>
        </is>
      </c>
    </row>
    <row r="12" ht="22" customHeight="1">
      <c r="A12" s="36" t="inlineStr">
        <is>
          <t>20610</t>
        </is>
      </c>
      <c r="B12" s="6" t="inlineStr">
        <is>
          <t>Joint Injection — Large Joint</t>
        </is>
      </c>
      <c r="C12" s="56" t="n">
        <v>65</v>
      </c>
      <c r="D12" s="57" t="n">
        <v>84</v>
      </c>
      <c r="E12" s="58">
        <f>C12*D12</f>
        <v/>
      </c>
      <c r="F12" s="59">
        <f>E12/=SUM(E4:E13)</f>
        <v/>
      </c>
      <c r="G12" s="60" t="inlineStr">
        <is>
          <t>Aetna</t>
        </is>
      </c>
      <c r="H12" s="61" t="inlineStr">
        <is>
          <t>Medicaid</t>
        </is>
      </c>
      <c r="I12" s="62" t="inlineStr">
        <is>
          <t>Procedure code — room to negotiate</t>
        </is>
      </c>
    </row>
    <row r="13" ht="22" customHeight="1">
      <c r="A13" s="39" t="inlineStr">
        <is>
          <t>90834</t>
        </is>
      </c>
      <c r="B13" s="15" t="inlineStr">
        <is>
          <t>Psychotherapy 45 min</t>
        </is>
      </c>
      <c r="C13" s="63" t="n">
        <v>88</v>
      </c>
      <c r="D13" s="64" t="n">
        <v>89.7</v>
      </c>
      <c r="E13" s="58">
        <f>C13*D13</f>
        <v/>
      </c>
      <c r="F13" s="59">
        <f>E13/=SUM(E4:E13)</f>
        <v/>
      </c>
      <c r="G13" s="60" t="inlineStr">
        <is>
          <t>United Health</t>
        </is>
      </c>
      <c r="H13" s="61" t="inlineStr">
        <is>
          <t>Medicaid</t>
        </is>
      </c>
      <c r="I13" s="62" t="inlineStr">
        <is>
          <t>Good payer mix for psych codes</t>
        </is>
      </c>
    </row>
    <row r="14" ht="28" customHeight="1">
      <c r="A14" s="25" t="inlineStr">
        <is>
          <t>TOTAL REVENUE — ALL CODES</t>
        </is>
      </c>
      <c r="E14" s="65">
        <f>SUM(E4:E13)</f>
        <v/>
      </c>
      <c r="F14" s="27" t="n"/>
      <c r="G14" s="27" t="n"/>
      <c r="H14" s="27" t="n"/>
      <c r="I14" s="27" t="n"/>
    </row>
  </sheetData>
  <mergeCells count="3">
    <mergeCell ref="A1:I1"/>
    <mergeCell ref="A2:I2"/>
    <mergeCell ref="A14:D14"/>
  </mergeCell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B35"/>
  <sheetViews>
    <sheetView showGridLines="0" workbookViewId="0">
      <selection activeCell="A1" sqref="A1"/>
    </sheetView>
  </sheetViews>
  <sheetFormatPr baseColWidth="8" defaultRowHeight="15"/>
  <cols>
    <col width="26" customWidth="1" min="1" max="1"/>
    <col width="70" customWidth="1" min="2" max="2"/>
  </cols>
  <sheetData>
    <row r="1" ht="39.2" customHeight="1">
      <c r="A1" s="55" t="inlineStr">
        <is>
          <t>FEE SCHEDULE COMPARISON — INSTRUCTIONS &amp; GLOSSARY</t>
        </is>
      </c>
    </row>
    <row r="2" ht="30.8" customHeight="1">
      <c r="A2" s="2" t="inlineStr">
        <is>
          <t>Everything you need to know to use this file confidently</t>
        </is>
      </c>
    </row>
    <row r="3" ht="26" customHeight="1">
      <c r="A3" s="43" t="inlineStr">
        <is>
          <t>STEP 1 — Update Your Charges</t>
        </is>
      </c>
    </row>
    <row r="4" ht="40" customHeight="1">
      <c r="A4" s="54" t="inlineStr">
        <is>
          <t>Go to the '💰 Fee Schedule Comparison' sheet. In Column D ('Your Charge'), enter the actual amount you charge for each service. These are the amounts shown in blue — they are the only cells you need to type in on that sheet.</t>
        </is>
      </c>
    </row>
    <row r="6" ht="26" customHeight="1">
      <c r="A6" s="43" t="inlineStr">
        <is>
          <t>STEP 2 — Update Payer Rates</t>
        </is>
      </c>
    </row>
    <row r="7" ht="40" customHeight="1">
      <c r="A7" s="54" t="inlineStr">
        <is>
          <t>In Columns E through K, enter the actual rates each payer pays you for each CPT code. You can find these in your payer contracts, your ERA (Electronic Remittance Advice) statements, or by calling each payer's provider line.</t>
        </is>
      </c>
    </row>
    <row r="9" ht="26" customHeight="1">
      <c r="A9" s="43" t="inlineStr">
        <is>
          <t>STEP 3 — Read the Colors</t>
        </is>
      </c>
    </row>
    <row r="10" ht="40" customHeight="1">
      <c r="A10" s="54" t="inlineStr">
        <is>
          <t>Green cells mean a payer is paying you 80%+ of your charge — good. Yellow means 60-79% — acceptable. Red means below 60% — time to renegotiate. The 'Best Payer' and 'Worst Payer' columns tell you instantly who pays the most and least for each code.</t>
        </is>
      </c>
    </row>
    <row r="12" ht="26" customHeight="1">
      <c r="A12" s="43" t="inlineStr">
        <is>
          <t>STEP 4 — Use the Negotiation Calculator</t>
        </is>
      </c>
    </row>
    <row r="13" ht="40" customHeight="1">
      <c r="A13" s="54" t="inlineStr">
        <is>
          <t>Go to the '🧮 Negotiation Calculator' sheet. Enter the payer name, CPT code, how many times you bill it, and the current/Medicare rates. The calculator will show you exactly how much extra revenue you would earn if you successfully raise your rate.</t>
        </is>
      </c>
    </row>
    <row r="15" ht="26" customHeight="1">
      <c r="A15" s="43" t="inlineStr">
        <is>
          <t>STEP 5 — Track Your Contracts</t>
        </is>
      </c>
    </row>
    <row r="16" ht="40" customHeight="1">
      <c r="A16" s="54" t="inlineStr">
        <is>
          <t>Go to the '📋 Payer Contract Tracker' sheet. Update the renewal dates and status for each payer. Watch for contracts marked HIGH priority — those are the ones expiring soon or paying below-market rates.</t>
        </is>
      </c>
    </row>
    <row r="18" ht="26" customHeight="1">
      <c r="A18" s="43" t="inlineStr">
        <is>
          <t>STEP 6 — Know Your Top Codes</t>
        </is>
      </c>
    </row>
    <row r="19" ht="40" customHeight="1">
      <c r="A19" s="54" t="inlineStr">
        <is>
          <t>Go to the '🏆 Top Revenue Codes' sheet. Enter how many times per year you bill each code and the average rate you receive. This shows you which services generate the most revenue — prioritize these codes when negotiating.</t>
        </is>
      </c>
    </row>
    <row r="21" ht="30" customHeight="1">
      <c r="A21" s="55" t="inlineStr">
        <is>
          <t>GLOSSARY — KEY TERMS EXPLAINED</t>
        </is>
      </c>
    </row>
    <row r="22" ht="32" customHeight="1">
      <c r="A22" s="66" t="inlineStr">
        <is>
          <t>CPT Code</t>
        </is>
      </c>
      <c r="B22" s="30" t="inlineStr">
        <is>
          <t>A 5-digit number that identifies a specific medical service or procedure. Example: 99214 = Established patient office visit, moderate complexity.</t>
        </is>
      </c>
    </row>
    <row r="23" ht="32" customHeight="1">
      <c r="A23" s="66" t="inlineStr">
        <is>
          <t>Medicare Rate</t>
        </is>
      </c>
      <c r="B23" s="30" t="inlineStr">
        <is>
          <t>The rate set by the federal government (CMS) for Medicare patients. This is often used as the benchmark for all payer negotiations.</t>
        </is>
      </c>
    </row>
    <row r="24" ht="32" customHeight="1">
      <c r="A24" s="66" t="inlineStr">
        <is>
          <t>Fee Schedule</t>
        </is>
      </c>
      <c r="B24" s="30" t="inlineStr">
        <is>
          <t>A list of all the services you provide and what you charge for each one. Think of it as your price list.</t>
        </is>
      </c>
    </row>
    <row r="25" ht="32" customHeight="1">
      <c r="A25" s="66" t="inlineStr">
        <is>
          <t>Allowed Amount</t>
        </is>
      </c>
      <c r="B25" s="30" t="inlineStr">
        <is>
          <t>The maximum amount an insurance company will pay for a service, based on your contract with them.</t>
        </is>
      </c>
    </row>
    <row r="26" ht="32" customHeight="1">
      <c r="A26" s="66" t="inlineStr">
        <is>
          <t>Write-Off</t>
        </is>
      </c>
      <c r="B26" s="30" t="inlineStr">
        <is>
          <t>The difference between what you charge and what you are allowed to collect under your contract. Write-offs are normal and expected.</t>
        </is>
      </c>
    </row>
    <row r="27" ht="32" customHeight="1">
      <c r="A27" s="66" t="inlineStr">
        <is>
          <t>Collection Rate</t>
        </is>
      </c>
      <c r="B27" s="30" t="inlineStr">
        <is>
          <t>The percentage of the allowed amount that you actually collect. A rate of 95% or higher is considered excellent.</t>
        </is>
      </c>
    </row>
    <row r="28" ht="32" customHeight="1">
      <c r="A28" s="66" t="inlineStr">
        <is>
          <t>ERA (Electronic Remittance Advice)</t>
        </is>
      </c>
      <c r="B28" s="30" t="inlineStr">
        <is>
          <t>An electronic document from the payer that explains exactly how they paid (or denied) each claim. Your ERA shows your actual contracted rates.</t>
        </is>
      </c>
    </row>
    <row r="29" ht="32" customHeight="1">
      <c r="A29" s="66" t="inlineStr">
        <is>
          <t>CMS</t>
        </is>
      </c>
      <c r="B29" s="30" t="inlineStr">
        <is>
          <t>Centers for Medicare &amp; Medicaid Services — the federal agency that sets Medicare and Medicaid rates and rules.</t>
        </is>
      </c>
    </row>
    <row r="30" ht="32" customHeight="1">
      <c r="A30" s="66" t="inlineStr">
        <is>
          <t>Network / In-Network</t>
        </is>
      </c>
      <c r="B30" s="30" t="inlineStr">
        <is>
          <t>Being 'in-network' means you have a signed contract with the payer. In-network providers get paid the contracted rate. Out-of-network providers may be paid less or not at all.</t>
        </is>
      </c>
    </row>
    <row r="31" ht="32" customHeight="1">
      <c r="A31" s="66" t="inlineStr">
        <is>
          <t>Contract Termination</t>
        </is>
      </c>
      <c r="B31" s="30" t="inlineStr">
        <is>
          <t>Ending your agreement with a payer. If a payer's rates are too low to be worth it, terminating the contract can sometimes push them to offer better terms.</t>
        </is>
      </c>
    </row>
    <row r="32" ht="32" customHeight="1">
      <c r="A32" s="66" t="inlineStr">
        <is>
          <t>Upcoding</t>
        </is>
      </c>
      <c r="B32" s="30" t="inlineStr">
        <is>
          <t>Billing for a more expensive service than what was actually provided. This is fraud and is illegal. Never do this.</t>
        </is>
      </c>
    </row>
    <row r="33" ht="32" customHeight="1">
      <c r="A33" s="66" t="inlineStr">
        <is>
          <t>Underpayment</t>
        </is>
      </c>
      <c r="B33" s="30" t="inlineStr">
        <is>
          <t>When a payer pays you less than your contracted rate. This happens more often than most practices realize. Audit your ERAs regularly to catch underpayments.</t>
        </is>
      </c>
    </row>
    <row r="34" ht="32" customHeight="1">
      <c r="A34" s="66" t="inlineStr">
        <is>
          <t>Fee Schedule Update</t>
        </is>
      </c>
      <c r="B34" s="30" t="inlineStr">
        <is>
          <t>The process of reviewing and updating the amounts you charge. Most practices review their fee schedule annually and adjust charges to keep up with inflation and market rates.</t>
        </is>
      </c>
    </row>
    <row r="35" ht="32" customHeight="1">
      <c r="A35" s="66" t="inlineStr">
        <is>
          <t>Carve-Out</t>
        </is>
      </c>
      <c r="B35" s="30" t="inlineStr">
        <is>
          <t>A specific service or code that is excluded from your main contract and paid under different terms. Always check for carve-outs when reviewing a new contract.</t>
        </is>
      </c>
    </row>
  </sheetData>
  <mergeCells count="15">
    <mergeCell ref="A4:B4"/>
    <mergeCell ref="A21:B21"/>
    <mergeCell ref="A2:B2"/>
    <mergeCell ref="A16:B16"/>
    <mergeCell ref="A15:B15"/>
    <mergeCell ref="A7:B7"/>
    <mergeCell ref="A19:B19"/>
    <mergeCell ref="A10:B10"/>
    <mergeCell ref="A13:B13"/>
    <mergeCell ref="A1:B1"/>
    <mergeCell ref="A18:B18"/>
    <mergeCell ref="A9:B9"/>
    <mergeCell ref="A3:B3"/>
    <mergeCell ref="A6:B6"/>
    <mergeCell ref="A12:B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2026-05-26T04:49:45Z</dcterms:created>
  <dcterms:modified xmlns:dcterms="http://purl.org/dc/terms/" xmlns:xsi="http://www.w3.org/2001/XMLSchema-instance" xsi:type="dcterms:W3CDTF">2026-05-26T04:49:45Z</dcterms:modified>
</cp:coreProperties>
</file>