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ling Follow-Up Log" sheetId="1" state="visible" r:id="rId3"/>
    <sheet name="Summary Dashboard" sheetId="2" state="visible" r:id="rId4"/>
    <sheet name="How To Use This Fi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<sst xmlns="http://schemas.openxmlformats.org/spreadsheetml/2006/main" count="223" uniqueCount="197">
  <si>
    <t xml:space="preserve">MEDICAL BILLING FOLLOW-UP LOG</t>
  </si>
  <si>
    <t xml:space="preserve">Track every claim, contact attempt, and outstanding balance in one place. Update this log after each follow-up call or action.</t>
  </si>
  <si>
    <t xml:space="preserve">Log Period:</t>
  </si>
  <si>
    <t xml:space="preserve">Billing Office / Department:</t>
  </si>
  <si>
    <t xml:space="preserve">#</t>
  </si>
  <si>
    <t xml:space="preserve">Claim
Number</t>
  </si>
  <si>
    <t xml:space="preserve">Patient
Name</t>
  </si>
  <si>
    <t xml:space="preserve">Date of
Service</t>
  </si>
  <si>
    <t xml:space="preserve">CPT
Code(s)</t>
  </si>
  <si>
    <t xml:space="preserve">ICD-10
Code(s)</t>
  </si>
  <si>
    <t xml:space="preserve">Insurance
Company</t>
  </si>
  <si>
    <t xml:space="preserve">Member
ID</t>
  </si>
  <si>
    <t xml:space="preserve">Billed
Amount ($)</t>
  </si>
  <si>
    <t xml:space="preserve">Insurance
Paid ($)</t>
  </si>
  <si>
    <t xml:space="preserve">Patient
Balance ($)</t>
  </si>
  <si>
    <t xml:space="preserve">Claim
Status</t>
  </si>
  <si>
    <t xml:space="preserve">Denial
Reason</t>
  </si>
  <si>
    <t xml:space="preserve">Follow-Up
Date</t>
  </si>
  <si>
    <t xml:space="preserve">Contact
Method</t>
  </si>
  <si>
    <t xml:space="preserve">Rep Name /
Ref Number</t>
  </si>
  <si>
    <t xml:space="preserve">Action
Taken</t>
  </si>
  <si>
    <t xml:space="preserve">Next
Action</t>
  </si>
  <si>
    <t xml:space="preserve">Next
Follow-Up</t>
  </si>
  <si>
    <t xml:space="preserve">CLM-2026-001</t>
  </si>
  <si>
    <t xml:space="preserve">Sample Patient A</t>
  </si>
  <si>
    <t xml:space="preserve">2026-04-10</t>
  </si>
  <si>
    <t xml:space="preserve">99213</t>
  </si>
  <si>
    <t xml:space="preserve">J06.9</t>
  </si>
  <si>
    <t xml:space="preserve">BlueCross BlueShield</t>
  </si>
  <si>
    <t xml:space="preserve">MBR123456</t>
  </si>
  <si>
    <t xml:space="preserve">Partial Pay</t>
  </si>
  <si>
    <t xml:space="preserve">2026-05-01</t>
  </si>
  <si>
    <t xml:space="preserve">Phone Call</t>
  </si>
  <si>
    <t xml:space="preserve">Rep: Sarah / Ref: 4891</t>
  </si>
  <si>
    <t xml:space="preserve">Collected $70 from patient. Case closed.</t>
  </si>
  <si>
    <t xml:space="preserve">No further action</t>
  </si>
  <si>
    <t xml:space="preserve">CLM-2026-002</t>
  </si>
  <si>
    <t xml:space="preserve">Sample Patient B</t>
  </si>
  <si>
    <t xml:space="preserve">2026-04-12</t>
  </si>
  <si>
    <t xml:space="preserve">93000</t>
  </si>
  <si>
    <t xml:space="preserve">I10</t>
  </si>
  <si>
    <t xml:space="preserve">Aetna</t>
  </si>
  <si>
    <t xml:space="preserve">MBR789012</t>
  </si>
  <si>
    <t xml:space="preserve">Denied</t>
  </si>
  <si>
    <t xml:space="preserve">Not medically necessary</t>
  </si>
  <si>
    <t xml:space="preserve">2026-05-05</t>
  </si>
  <si>
    <t xml:space="preserve">Online Portal</t>
  </si>
  <si>
    <t xml:space="preserve">Ref: ATN-99821</t>
  </si>
  <si>
    <t xml:space="preserve">Filed formal appeal. Attached clinical notes.</t>
  </si>
  <si>
    <t xml:space="preserve">Await appeal response</t>
  </si>
  <si>
    <t xml:space="preserve">2026-05-19</t>
  </si>
  <si>
    <t xml:space="preserve">CLM-2026-003</t>
  </si>
  <si>
    <t xml:space="preserve">Sample Patient C</t>
  </si>
  <si>
    <t xml:space="preserve">2026-04-15</t>
  </si>
  <si>
    <t xml:space="preserve">71046</t>
  </si>
  <si>
    <t xml:space="preserve">J18.9</t>
  </si>
  <si>
    <t xml:space="preserve">UnitedHealth</t>
  </si>
  <si>
    <t xml:space="preserve">MBR334455</t>
  </si>
  <si>
    <t xml:space="preserve">Paid</t>
  </si>
  <si>
    <t xml:space="preserve">2026-05-03</t>
  </si>
  <si>
    <t xml:space="preserve">Rep: James / Ref: UHC-4412</t>
  </si>
  <si>
    <t xml:space="preserve">Full payment received. Posting complete.</t>
  </si>
  <si>
    <t xml:space="preserve">CLM-2026-004</t>
  </si>
  <si>
    <t xml:space="preserve">Sample Patient D</t>
  </si>
  <si>
    <t xml:space="preserve">2026-04-18</t>
  </si>
  <si>
    <t xml:space="preserve">99214</t>
  </si>
  <si>
    <t xml:space="preserve">M54.5</t>
  </si>
  <si>
    <t xml:space="preserve">Cigna</t>
  </si>
  <si>
    <t xml:space="preserve">MBR556677</t>
  </si>
  <si>
    <t xml:space="preserve">Pending</t>
  </si>
  <si>
    <t xml:space="preserve">2026-05-08</t>
  </si>
  <si>
    <t xml:space="preserve">Fax</t>
  </si>
  <si>
    <t xml:space="preserve">Ref: CGN-20044</t>
  </si>
  <si>
    <t xml:space="preserve">Claim is under review. Follow up in 2 weeks.</t>
  </si>
  <si>
    <t xml:space="preserve">Call Cigna</t>
  </si>
  <si>
    <t xml:space="preserve">2026-05-22</t>
  </si>
  <si>
    <t xml:space="preserve">CLM-2026-005</t>
  </si>
  <si>
    <t xml:space="preserve">Sample Patient E</t>
  </si>
  <si>
    <t xml:space="preserve">2026-04-22</t>
  </si>
  <si>
    <t xml:space="preserve">27447</t>
  </si>
  <si>
    <t xml:space="preserve">M17.11</t>
  </si>
  <si>
    <t xml:space="preserve">Humana</t>
  </si>
  <si>
    <t xml:space="preserve">MBR998877</t>
  </si>
  <si>
    <t xml:space="preserve">In Appeal</t>
  </si>
  <si>
    <t xml:space="preserve">Authorization missing</t>
  </si>
  <si>
    <t xml:space="preserve">2026-05-10</t>
  </si>
  <si>
    <t xml:space="preserve">Written Letter</t>
  </si>
  <si>
    <t xml:space="preserve">Cert Mail #: 9400111</t>
  </si>
  <si>
    <t xml:space="preserve">Submitted auth retroactively with letter from surgeon.</t>
  </si>
  <si>
    <t xml:space="preserve">Check appeal status</t>
  </si>
  <si>
    <t xml:space="preserve">2026-05-24</t>
  </si>
  <si>
    <t xml:space="preserve">BILLING FOLLOW-UP — SUMMARY DASHBOARD</t>
  </si>
  <si>
    <t xml:space="preserve">This sheet automatically counts claims by status using the data in the Follow-Up Log sheet.</t>
  </si>
  <si>
    <t xml:space="preserve">CLAIM STATUS SUMMARY</t>
  </si>
  <si>
    <t xml:space="preserve">Claim Status</t>
  </si>
  <si>
    <t xml:space="preserve">Count of Claims</t>
  </si>
  <si>
    <t xml:space="preserve">Total Billed ($)</t>
  </si>
  <si>
    <t xml:space="preserve">Total Paid ($)</t>
  </si>
  <si>
    <t xml:space="preserve">Total Outstanding ($)</t>
  </si>
  <si>
    <t xml:space="preserve">% of Total Claims</t>
  </si>
  <si>
    <t xml:space="preserve">Notes</t>
  </si>
  <si>
    <t xml:space="preserve">Submitted</t>
  </si>
  <si>
    <t xml:space="preserve">Claim sent; awaiting response from insurer</t>
  </si>
  <si>
    <t xml:space="preserve">Under review by insurance company</t>
  </si>
  <si>
    <t xml:space="preserve">Fully paid by insurance</t>
  </si>
  <si>
    <t xml:space="preserve">Insurance paid part; patient owes the rest</t>
  </si>
  <si>
    <t xml:space="preserve">Claim rejected by insurer — action needed</t>
  </si>
  <si>
    <t xml:space="preserve">Formal appeal submitted; awaiting decision</t>
  </si>
  <si>
    <t xml:space="preserve">Patient Balance</t>
  </si>
  <si>
    <t xml:space="preserve">Insurance done; patient balance outstanding</t>
  </si>
  <si>
    <t xml:space="preserve">Write-Off</t>
  </si>
  <si>
    <t xml:space="preserve">Uncollectible amount written off</t>
  </si>
  <si>
    <t xml:space="preserve">Closed</t>
  </si>
  <si>
    <t xml:space="preserve">Fully resolved; no further action needed</t>
  </si>
  <si>
    <t xml:space="preserve">TOTAL</t>
  </si>
  <si>
    <t xml:space="preserve">QUICK METRICS — KEY NUMBERS AT A GLANCE</t>
  </si>
  <si>
    <t xml:space="preserve">Total Claims Logged</t>
  </si>
  <si>
    <t xml:space="preserve">Total Amount Billed</t>
  </si>
  <si>
    <t xml:space="preserve">Total Amount Paid (by Insurance)</t>
  </si>
  <si>
    <t xml:space="preserve">Total Outstanding Patient Balances</t>
  </si>
  <si>
    <t xml:space="preserve">Collection Rate (Paid / Billed)</t>
  </si>
  <si>
    <t xml:space="preserve">Number of Denied Claims</t>
  </si>
  <si>
    <t xml:space="preserve">Number of Claims In Appeal</t>
  </si>
  <si>
    <t xml:space="preserve">Number of Claims Still Pending</t>
  </si>
  <si>
    <t xml:space="preserve">HOW TO USE THIS BILLING FOLLOW-UP LOG</t>
  </si>
  <si>
    <t xml:space="preserve">Read this sheet first before using the log. It explains every column in plain, simple language.</t>
  </si>
  <si>
    <t xml:space="preserve">COLUMN</t>
  </si>
  <si>
    <t xml:space="preserve">COLUMN NAME</t>
  </si>
  <si>
    <t xml:space="preserve">WHAT TO PUT HERE / WHY IT MATTERS</t>
  </si>
  <si>
    <t xml:space="preserve">A</t>
  </si>
  <si>
    <t xml:space="preserve">Auto-filled row number. Helps you find a specific row quickly.</t>
  </si>
  <si>
    <t xml:space="preserve">B</t>
  </si>
  <si>
    <t xml:space="preserve">Claim Number</t>
  </si>
  <si>
    <t xml:space="preserve">The unique number your billing software or the insurance company assigns to this claim. Example: CLM-2026-001.</t>
  </si>
  <si>
    <t xml:space="preserve">C</t>
  </si>
  <si>
    <t xml:space="preserve">Patient Name</t>
  </si>
  <si>
    <t xml:space="preserve">The full name of the patient this claim belongs to.</t>
  </si>
  <si>
    <t xml:space="preserve">D</t>
  </si>
  <si>
    <t xml:space="preserve">Date of Service</t>
  </si>
  <si>
    <t xml:space="preserve">The date the patient actually received care. Format: YYYY-MM-DD or MM/DD/YYYY.</t>
  </si>
  <si>
    <t xml:space="preserve">E</t>
  </si>
  <si>
    <t xml:space="preserve">CPT Code(s)</t>
  </si>
  <si>
    <t xml:space="preserve">The medical procedure code(s) for the services billed. Example: 99213 for a standard office visit.</t>
  </si>
  <si>
    <t xml:space="preserve">F</t>
  </si>
  <si>
    <t xml:space="preserve">ICD-10 Code(s)</t>
  </si>
  <si>
    <t xml:space="preserve">The diagnosis code(s) explaining WHY the service was needed. Example: J06.9 for a common cold.</t>
  </si>
  <si>
    <t xml:space="preserve">G</t>
  </si>
  <si>
    <t xml:space="preserve">Insurance Company</t>
  </si>
  <si>
    <t xml:space="preserve">The name of the patient's insurance plan. Example: BlueCross BlueShield.</t>
  </si>
  <si>
    <t xml:space="preserve">H</t>
  </si>
  <si>
    <t xml:space="preserve">Member ID</t>
  </si>
  <si>
    <t xml:space="preserve">The patient's unique ID number on their insurance card.</t>
  </si>
  <si>
    <t xml:space="preserve">I</t>
  </si>
  <si>
    <t xml:space="preserve">Billed Amount ($)</t>
  </si>
  <si>
    <t xml:space="preserve">The total amount your practice charged the insurance company for this service.</t>
  </si>
  <si>
    <t xml:space="preserve">J</t>
  </si>
  <si>
    <t xml:space="preserve">Insurance Paid ($)</t>
  </si>
  <si>
    <t xml:space="preserve">How much the insurance company actually paid. Leave blank until payment is received.</t>
  </si>
  <si>
    <t xml:space="preserve">K</t>
  </si>
  <si>
    <t xml:space="preserve">Patient Balance ($)</t>
  </si>
  <si>
    <t xml:space="preserve">How much the patient still owes after insurance pays. Leave blank until insurance settles.</t>
  </si>
  <si>
    <t xml:space="preserve">L</t>
  </si>
  <si>
    <t xml:space="preserve">Pick from the dropdown list. This is the most important column — always keep it up to date.</t>
  </si>
  <si>
    <t xml:space="preserve">M</t>
  </si>
  <si>
    <t xml:space="preserve">Denial Reason</t>
  </si>
  <si>
    <t xml:space="preserve">If status is 'Denied', write the exact reason from the insurance Explanation of Benefits (EOB). Example: 'Not medically necessary.'</t>
  </si>
  <si>
    <t xml:space="preserve">N</t>
  </si>
  <si>
    <t xml:space="preserve">Follow-Up Date</t>
  </si>
  <si>
    <t xml:space="preserve">The date you last contacted the insurance company or took action on this claim.</t>
  </si>
  <si>
    <t xml:space="preserve">O</t>
  </si>
  <si>
    <t xml:space="preserve">Contact Method</t>
  </si>
  <si>
    <t xml:space="preserve">How you reached out: Phone Call, Fax, Online Portal, etc. Pick from the dropdown.</t>
  </si>
  <si>
    <t xml:space="preserve">P</t>
  </si>
  <si>
    <t xml:space="preserve">Rep Name / Ref #</t>
  </si>
  <si>
    <t xml:space="preserve">Write the name of the insurance rep you spoke with and the reference number they gave you. This protects you later.</t>
  </si>
  <si>
    <t xml:space="preserve">Q</t>
  </si>
  <si>
    <t xml:space="preserve">Action Taken</t>
  </si>
  <si>
    <t xml:space="preserve">What did you do? Example: 'Submitted appeal with clinical notes.' Pick from dropdown or type a custom note.</t>
  </si>
  <si>
    <t xml:space="preserve">R</t>
  </si>
  <si>
    <t xml:space="preserve">Next Action</t>
  </si>
  <si>
    <t xml:space="preserve">What needs to happen next? Example: 'Call back if no response by May 30.'</t>
  </si>
  <si>
    <t xml:space="preserve">S</t>
  </si>
  <si>
    <t xml:space="preserve">Next Follow-Up</t>
  </si>
  <si>
    <t xml:space="preserve">The date you plan to follow up again if the issue is not resolved.</t>
  </si>
  <si>
    <t xml:space="preserve">STATUS</t>
  </si>
  <si>
    <t xml:space="preserve">MEANING</t>
  </si>
  <si>
    <t xml:space="preserve">WHAT IT MEANS IN PLAIN LANGUAGE</t>
  </si>
  <si>
    <t xml:space="preserve">—</t>
  </si>
  <si>
    <t xml:space="preserve">You sent the claim to the insurance company and are waiting to hear back.</t>
  </si>
  <si>
    <t xml:space="preserve">The insurance company received the claim and is reviewing it. No decision yet.</t>
  </si>
  <si>
    <t xml:space="preserve">The insurance company paid the full expected amount. No further action needed.</t>
  </si>
  <si>
    <t xml:space="preserve">The insurance paid some of the bill. The patient owes the rest.</t>
  </si>
  <si>
    <t xml:space="preserve">The insurance company said NO and will not pay. You need to appeal or correct the claim.</t>
  </si>
  <si>
    <t xml:space="preserve">You have filed a formal appeal asking the insurance company to reconsider the denial.</t>
  </si>
  <si>
    <t xml:space="preserve">Insurance is done paying. The remaining amount is now owed by the patient.</t>
  </si>
  <si>
    <t xml:space="preserve">The amount cannot be collected. You have decided to remove it from the books.</t>
  </si>
  <si>
    <t xml:space="preserve">Everything is resolved. No more action needed on this claim.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</si>
</sst>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"/>
    <numFmt numFmtId="167" formatCode="General"/>
    <numFmt numFmtId="168" formatCode="0.0%"/>
    <numFmt numFmtId="169" formatCode="#,##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1A4A7A"/>
      <name val="Arial"/>
      <family val="0"/>
      <charset val="1"/>
    </font>
    <font>
      <b val="true"/>
      <sz val="11"/>
      <color rgb="FF1A4A7A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39C12"/>
      <name val="Arial"/>
      <family val="0"/>
      <charset val="1"/>
    </font>
    <font>
      <b val="true"/>
      <sz val="10"/>
      <color rgb="FF922B21"/>
      <name val="Arial"/>
      <family val="0"/>
      <charset val="1"/>
    </font>
    <font>
      <b val="true"/>
      <sz val="10"/>
      <color rgb="FF27AE60"/>
      <name val="Arial"/>
      <family val="0"/>
      <charset val="1"/>
    </font>
    <font>
      <b val="true"/>
      <sz val="10"/>
      <color rgb="FF2E6DA4"/>
      <name val="Arial"/>
      <family val="0"/>
      <charset val="1"/>
    </font>
    <font>
      <b val="true"/>
      <sz val="10"/>
      <color rgb="FFCA6F1E"/>
      <name val="Arial"/>
      <family val="0"/>
      <charset val="1"/>
    </font>
    <font>
      <b val="true"/>
      <sz val="10"/>
      <color rgb="FF1A4A7A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b val="true"/>
      <sz val="12"/>
      <color rgb="FF1A4A7A"/>
      <name val="Arial"/>
      <family val="0"/>
      <charset val="1"/>
    </font>
    <font>
      <b val="true"/>
      <sz val="12"/>
      <color rgb="FF27AE60"/>
      <name val="Arial"/>
      <family val="0"/>
      <charset val="1"/>
    </font>
    <font>
      <i val="true"/>
      <sz val="11"/>
      <color rgb="FF1A4A7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A4A7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A4A7A"/>
        <bgColor rgb="FF333399"/>
      </patternFill>
    </fill>
    <fill>
      <patternFill patternType="solid">
        <fgColor rgb="FFD6E4F0"/>
        <bgColor rgb="FFEBF5FB"/>
      </patternFill>
    </fill>
    <fill>
      <patternFill patternType="solid">
        <fgColor rgb="FFF2F4F4"/>
        <bgColor rgb="FFF2F3F4"/>
      </patternFill>
    </fill>
    <fill>
      <patternFill patternType="solid">
        <fgColor rgb="FFFFFFFF"/>
        <bgColor rgb="FFFEF9E7"/>
      </patternFill>
    </fill>
    <fill>
      <patternFill patternType="solid">
        <fgColor rgb="FF2E6DA4"/>
        <bgColor rgb="FF117A65"/>
      </patternFill>
    </fill>
    <fill>
      <patternFill patternType="solid">
        <fgColor rgb="FFFEF9E7"/>
        <bgColor rgb="FFF2F4F4"/>
      </patternFill>
    </fill>
    <fill>
      <patternFill patternType="solid">
        <fgColor rgb="FFEEF4FB"/>
        <bgColor rgb="FFEBF5FB"/>
      </patternFill>
    </fill>
    <fill>
      <patternFill patternType="solid">
        <fgColor rgb="FFFADBD8"/>
        <bgColor rgb="FFFDEBD0"/>
      </patternFill>
    </fill>
    <fill>
      <patternFill patternType="solid">
        <fgColor rgb="FFEAFAF1"/>
        <bgColor rgb="FFEBF5FB"/>
      </patternFill>
    </fill>
    <fill>
      <patternFill patternType="solid">
        <fgColor rgb="FFEBF5FB"/>
        <bgColor rgb="FFEEF4FB"/>
      </patternFill>
    </fill>
    <fill>
      <patternFill patternType="solid">
        <fgColor rgb="FFFDEBD0"/>
        <bgColor rgb="FFFADBD8"/>
      </patternFill>
    </fill>
    <fill>
      <patternFill patternType="solid">
        <fgColor rgb="FF117A65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27AE60"/>
        <sz val="10"/>
      </font>
      <fill>
        <patternFill>
          <bgColor rgb="FFEAFAF1"/>
        </patternFill>
      </fill>
    </dxf>
    <dxf>
      <font>
        <name val="Arial"/>
        <charset val="1"/>
        <family val="0"/>
        <b val="1"/>
        <color rgb="FF922B21"/>
        <sz val="10"/>
      </font>
      <fill>
        <patternFill>
          <bgColor rgb="FFFADBD8"/>
        </patternFill>
      </fill>
    </dxf>
    <dxf>
      <font>
        <name val="Arial"/>
        <charset val="1"/>
        <family val="0"/>
        <b val="1"/>
        <color rgb="FFCA6F1E"/>
        <sz val="10"/>
      </font>
      <fill>
        <patternFill>
          <bgColor rgb="FFFDEBD0"/>
        </patternFill>
      </fill>
    </dxf>
    <dxf>
      <font>
        <name val="Arial"/>
        <charset val="1"/>
        <family val="0"/>
        <b val="1"/>
        <color rgb="FFF39C12"/>
        <sz val="10"/>
      </font>
      <fill>
        <patternFill>
          <bgColor rgb="FFFEF9E7"/>
        </patternFill>
      </fill>
    </dxf>
    <dxf>
      <font>
        <name val="Arial"/>
        <charset val="1"/>
        <family val="0"/>
        <b val="1"/>
        <color rgb="FF2E6DA4"/>
        <sz val="10"/>
      </font>
      <fill>
        <patternFill>
          <bgColor rgb="FFEBF5FB"/>
        </patternFill>
      </fill>
    </dxf>
    <dxf>
      <font>
        <name val="Arial"/>
        <charset val="1"/>
        <family val="0"/>
        <b val="1"/>
        <color rgb="FF555555"/>
        <sz val="10"/>
      </font>
      <fill>
        <patternFill>
          <bgColor rgb="FFF2F3F4"/>
        </patternFill>
      </fill>
    </dxf>
    <dxf>
      <font>
        <name val="Arial"/>
        <charset val="1"/>
        <family val="0"/>
        <b val="1"/>
        <color rgb="FF555555"/>
        <sz val="10"/>
      </font>
      <fill>
        <patternFill>
          <bgColor rgb="FFF2F4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17A65"/>
      <rgbColor rgb="FFCCCCCC"/>
      <rgbColor rgb="FF808080"/>
      <rgbColor rgb="FF9999FF"/>
      <rgbColor rgb="FF993366"/>
      <rgbColor rgb="FFFEF9E7"/>
      <rgbColor rgb="FFEAFAF1"/>
      <rgbColor rgb="FF660066"/>
      <rgbColor rgb="FFFF8080"/>
      <rgbColor rgb="FF2E6DA4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EEF4FB"/>
      <rgbColor rgb="FFFDEBD0"/>
      <rgbColor rgb="FFF2F3F4"/>
      <rgbColor rgb="FFF2F4F4"/>
      <rgbColor rgb="FFCC99FF"/>
      <rgbColor rgb="FFFADBD8"/>
      <rgbColor rgb="FF3366FF"/>
      <rgbColor rgb="FF33CCCC"/>
      <rgbColor rgb="FF99CC00"/>
      <rgbColor rgb="FFFFCC00"/>
      <rgbColor rgb="FFF39C12"/>
      <rgbColor rgb="FFCA6F1E"/>
      <rgbColor rgb="FF555555"/>
      <rgbColor rgb="FF969696"/>
      <rgbColor rgb="FF1A4A7A"/>
      <rgbColor rgb="FF27AE60"/>
      <rgbColor rgb="FF003300"/>
      <rgbColor rgb="FF333300"/>
      <rgbColor rgb="FF922B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6" min="5" style="0" width="11"/>
    <col collapsed="false" customWidth="true" hidden="false" outlineLevel="0" max="7" min="7" style="0" width="18"/>
    <col collapsed="false" customWidth="true" hidden="false" outlineLevel="0" max="11" min="8" style="0" width="13"/>
    <col collapsed="false" customWidth="true" hidden="false" outlineLevel="0" max="12" min="12" style="0" width="14"/>
    <col collapsed="false" customWidth="true" hidden="false" outlineLevel="0" max="13" min="13" style="0" width="18"/>
    <col collapsed="false" customWidth="true" hidden="false" outlineLevel="0" max="14" min="14" style="0" width="12"/>
    <col collapsed="false" customWidth="true" hidden="false" outlineLevel="0" max="15" min="15" style="0" width="13"/>
    <col collapsed="false" customWidth="true" hidden="false" outlineLevel="0" max="16" min="16" style="0" width="16"/>
    <col collapsed="false" customWidth="true" hidden="false" outlineLevel="0" max="17" min="17" style="0" width="22"/>
    <col collapsed="false" customWidth="true" hidden="false" outlineLevel="0" max="18" min="18" style="0" width="20"/>
    <col collapsed="false" customWidth="true" hidden="false" outlineLevel="0" max="19" min="19" style="0" width="12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21.75" hidden="false" customHeight="true" outlineLevel="0" collapsed="false">
      <c r="A3" s="3" t="s">
        <v>2</v>
      </c>
      <c r="B3" s="3"/>
      <c r="C3" s="3"/>
      <c r="D3" s="3"/>
      <c r="E3" s="4"/>
      <c r="F3" s="4"/>
      <c r="G3" s="4"/>
      <c r="H3" s="4"/>
      <c r="I3" s="3" t="s">
        <v>3</v>
      </c>
      <c r="J3" s="3"/>
      <c r="K3" s="3"/>
      <c r="L3" s="3"/>
      <c r="M3" s="4"/>
      <c r="N3" s="4"/>
      <c r="O3" s="4"/>
      <c r="P3" s="4"/>
      <c r="Q3" s="4"/>
      <c r="R3" s="4"/>
      <c r="S3" s="4"/>
    </row>
    <row r="4" customFormat="false" ht="36" hidden="false" customHeight="tru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</row>
    <row r="5" customFormat="false" ht="21.75" hidden="false" customHeight="true" outlineLevel="0" collapsed="false">
      <c r="A5" s="6" t="n">
        <v>1</v>
      </c>
      <c r="B5" s="7" t="s">
        <v>23</v>
      </c>
      <c r="C5" s="7" t="s">
        <v>24</v>
      </c>
      <c r="D5" s="8" t="s">
        <v>25</v>
      </c>
      <c r="E5" s="6" t="s">
        <v>26</v>
      </c>
      <c r="F5" s="6" t="s">
        <v>27</v>
      </c>
      <c r="G5" s="7" t="s">
        <v>28</v>
      </c>
      <c r="H5" s="6" t="s">
        <v>29</v>
      </c>
      <c r="I5" s="9" t="n">
        <v>250</v>
      </c>
      <c r="J5" s="9" t="n">
        <v>180</v>
      </c>
      <c r="K5" s="9" t="n">
        <v>70</v>
      </c>
      <c r="L5" s="10" t="s">
        <v>30</v>
      </c>
      <c r="M5" s="7"/>
      <c r="N5" s="6" t="s">
        <v>31</v>
      </c>
      <c r="O5" s="6" t="s">
        <v>32</v>
      </c>
      <c r="P5" s="7" t="s">
        <v>33</v>
      </c>
      <c r="Q5" s="7" t="s">
        <v>34</v>
      </c>
      <c r="R5" s="7" t="s">
        <v>35</v>
      </c>
      <c r="S5" s="6"/>
    </row>
    <row r="6" customFormat="false" ht="21.75" hidden="false" customHeight="true" outlineLevel="0" collapsed="false">
      <c r="A6" s="11" t="n">
        <v>2</v>
      </c>
      <c r="B6" s="12" t="s">
        <v>36</v>
      </c>
      <c r="C6" s="12" t="s">
        <v>37</v>
      </c>
      <c r="D6" s="13" t="s">
        <v>38</v>
      </c>
      <c r="E6" s="11" t="s">
        <v>39</v>
      </c>
      <c r="F6" s="11" t="s">
        <v>40</v>
      </c>
      <c r="G6" s="12" t="s">
        <v>41</v>
      </c>
      <c r="H6" s="11" t="s">
        <v>42</v>
      </c>
      <c r="I6" s="14" t="n">
        <v>150</v>
      </c>
      <c r="J6" s="14" t="n">
        <v>0</v>
      </c>
      <c r="K6" s="14" t="n">
        <v>150</v>
      </c>
      <c r="L6" s="15" t="s">
        <v>43</v>
      </c>
      <c r="M6" s="12" t="s">
        <v>44</v>
      </c>
      <c r="N6" s="11" t="s">
        <v>45</v>
      </c>
      <c r="O6" s="11" t="s">
        <v>46</v>
      </c>
      <c r="P6" s="12" t="s">
        <v>47</v>
      </c>
      <c r="Q6" s="12" t="s">
        <v>48</v>
      </c>
      <c r="R6" s="12" t="s">
        <v>49</v>
      </c>
      <c r="S6" s="11" t="s">
        <v>50</v>
      </c>
    </row>
    <row r="7" customFormat="false" ht="21.75" hidden="false" customHeight="true" outlineLevel="0" collapsed="false">
      <c r="A7" s="6" t="n">
        <v>3</v>
      </c>
      <c r="B7" s="7" t="s">
        <v>51</v>
      </c>
      <c r="C7" s="7" t="s">
        <v>52</v>
      </c>
      <c r="D7" s="8" t="s">
        <v>53</v>
      </c>
      <c r="E7" s="6" t="s">
        <v>54</v>
      </c>
      <c r="F7" s="6" t="s">
        <v>55</v>
      </c>
      <c r="G7" s="7" t="s">
        <v>56</v>
      </c>
      <c r="H7" s="6" t="s">
        <v>57</v>
      </c>
      <c r="I7" s="9" t="n">
        <v>400</v>
      </c>
      <c r="J7" s="9" t="n">
        <v>400</v>
      </c>
      <c r="K7" s="9" t="n">
        <v>0</v>
      </c>
      <c r="L7" s="16" t="s">
        <v>58</v>
      </c>
      <c r="M7" s="7"/>
      <c r="N7" s="6" t="s">
        <v>59</v>
      </c>
      <c r="O7" s="6" t="s">
        <v>32</v>
      </c>
      <c r="P7" s="7" t="s">
        <v>60</v>
      </c>
      <c r="Q7" s="7" t="s">
        <v>61</v>
      </c>
      <c r="R7" s="7" t="s">
        <v>35</v>
      </c>
      <c r="S7" s="6"/>
    </row>
    <row r="8" customFormat="false" ht="21.75" hidden="false" customHeight="true" outlineLevel="0" collapsed="false">
      <c r="A8" s="11" t="n">
        <v>4</v>
      </c>
      <c r="B8" s="12" t="s">
        <v>62</v>
      </c>
      <c r="C8" s="12" t="s">
        <v>63</v>
      </c>
      <c r="D8" s="13" t="s">
        <v>64</v>
      </c>
      <c r="E8" s="11" t="s">
        <v>65</v>
      </c>
      <c r="F8" s="11" t="s">
        <v>66</v>
      </c>
      <c r="G8" s="12" t="s">
        <v>67</v>
      </c>
      <c r="H8" s="11" t="s">
        <v>68</v>
      </c>
      <c r="I8" s="14" t="n">
        <v>320</v>
      </c>
      <c r="J8" s="14" t="n">
        <v>0</v>
      </c>
      <c r="K8" s="14" t="n">
        <v>320</v>
      </c>
      <c r="L8" s="17" t="s">
        <v>69</v>
      </c>
      <c r="M8" s="12"/>
      <c r="N8" s="11" t="s">
        <v>70</v>
      </c>
      <c r="O8" s="11" t="s">
        <v>71</v>
      </c>
      <c r="P8" s="12" t="s">
        <v>72</v>
      </c>
      <c r="Q8" s="12" t="s">
        <v>73</v>
      </c>
      <c r="R8" s="12" t="s">
        <v>74</v>
      </c>
      <c r="S8" s="11" t="s">
        <v>75</v>
      </c>
    </row>
    <row r="9" customFormat="false" ht="21.75" hidden="false" customHeight="true" outlineLevel="0" collapsed="false">
      <c r="A9" s="6" t="n">
        <v>5</v>
      </c>
      <c r="B9" s="7" t="s">
        <v>76</v>
      </c>
      <c r="C9" s="7" t="s">
        <v>77</v>
      </c>
      <c r="D9" s="8" t="s">
        <v>78</v>
      </c>
      <c r="E9" s="6" t="s">
        <v>79</v>
      </c>
      <c r="F9" s="6" t="s">
        <v>80</v>
      </c>
      <c r="G9" s="7" t="s">
        <v>81</v>
      </c>
      <c r="H9" s="6" t="s">
        <v>82</v>
      </c>
      <c r="I9" s="9" t="n">
        <v>12500</v>
      </c>
      <c r="J9" s="9" t="n">
        <v>0</v>
      </c>
      <c r="K9" s="9" t="n">
        <v>12500</v>
      </c>
      <c r="L9" s="18" t="s">
        <v>83</v>
      </c>
      <c r="M9" s="7" t="s">
        <v>84</v>
      </c>
      <c r="N9" s="6" t="s">
        <v>85</v>
      </c>
      <c r="O9" s="6" t="s">
        <v>86</v>
      </c>
      <c r="P9" s="7" t="s">
        <v>87</v>
      </c>
      <c r="Q9" s="7" t="s">
        <v>88</v>
      </c>
      <c r="R9" s="7" t="s">
        <v>89</v>
      </c>
      <c r="S9" s="6" t="s">
        <v>90</v>
      </c>
    </row>
    <row r="10" customFormat="false" ht="21.75" hidden="false" customHeight="true" outlineLevel="0" collapsed="false">
      <c r="A10" s="19" t="n">
        <v>6</v>
      </c>
      <c r="B10" s="12"/>
      <c r="C10" s="12"/>
      <c r="D10" s="11"/>
      <c r="E10" s="11"/>
      <c r="F10" s="11"/>
      <c r="G10" s="12"/>
      <c r="H10" s="11"/>
      <c r="I10" s="14"/>
      <c r="J10" s="14"/>
      <c r="K10" s="14"/>
      <c r="L10" s="12"/>
      <c r="M10" s="12"/>
      <c r="N10" s="11"/>
      <c r="O10" s="11"/>
      <c r="P10" s="12"/>
      <c r="Q10" s="12"/>
      <c r="R10" s="12"/>
      <c r="S10" s="11"/>
    </row>
    <row r="11" customFormat="false" ht="21.75" hidden="false" customHeight="true" outlineLevel="0" collapsed="false">
      <c r="A11" s="20" t="n">
        <v>7</v>
      </c>
      <c r="B11" s="7"/>
      <c r="C11" s="7"/>
      <c r="D11" s="6"/>
      <c r="E11" s="6"/>
      <c r="F11" s="6"/>
      <c r="G11" s="7"/>
      <c r="H11" s="6"/>
      <c r="I11" s="9"/>
      <c r="J11" s="9"/>
      <c r="K11" s="9"/>
      <c r="L11" s="7"/>
      <c r="M11" s="7"/>
      <c r="N11" s="6"/>
      <c r="O11" s="6"/>
      <c r="P11" s="7"/>
      <c r="Q11" s="7"/>
      <c r="R11" s="7"/>
      <c r="S11" s="6"/>
    </row>
    <row r="12" customFormat="false" ht="21.75" hidden="false" customHeight="true" outlineLevel="0" collapsed="false">
      <c r="A12" s="19" t="n">
        <v>8</v>
      </c>
      <c r="B12" s="12"/>
      <c r="C12" s="12"/>
      <c r="D12" s="11"/>
      <c r="E12" s="11"/>
      <c r="F12" s="11"/>
      <c r="G12" s="12"/>
      <c r="H12" s="11"/>
      <c r="I12" s="14"/>
      <c r="J12" s="14"/>
      <c r="K12" s="14"/>
      <c r="L12" s="12"/>
      <c r="M12" s="12"/>
      <c r="N12" s="11"/>
      <c r="O12" s="11"/>
      <c r="P12" s="12"/>
      <c r="Q12" s="12"/>
      <c r="R12" s="12"/>
      <c r="S12" s="11"/>
    </row>
    <row r="13" customFormat="false" ht="21.75" hidden="false" customHeight="true" outlineLevel="0" collapsed="false">
      <c r="A13" s="20" t="n">
        <v>9</v>
      </c>
      <c r="B13" s="7"/>
      <c r="C13" s="7"/>
      <c r="D13" s="6"/>
      <c r="E13" s="6"/>
      <c r="F13" s="6"/>
      <c r="G13" s="7"/>
      <c r="H13" s="6"/>
      <c r="I13" s="9"/>
      <c r="J13" s="9"/>
      <c r="K13" s="9"/>
      <c r="L13" s="7"/>
      <c r="M13" s="7"/>
      <c r="N13" s="6"/>
      <c r="O13" s="6"/>
      <c r="P13" s="7"/>
      <c r="Q13" s="7"/>
      <c r="R13" s="7"/>
      <c r="S13" s="6"/>
    </row>
    <row r="14" customFormat="false" ht="21.75" hidden="false" customHeight="true" outlineLevel="0" collapsed="false">
      <c r="A14" s="19" t="n">
        <v>10</v>
      </c>
      <c r="B14" s="12"/>
      <c r="C14" s="12"/>
      <c r="D14" s="11"/>
      <c r="E14" s="11"/>
      <c r="F14" s="11"/>
      <c r="G14" s="12"/>
      <c r="H14" s="11"/>
      <c r="I14" s="14"/>
      <c r="J14" s="14"/>
      <c r="K14" s="14"/>
      <c r="L14" s="12"/>
      <c r="M14" s="12"/>
      <c r="N14" s="11"/>
      <c r="O14" s="11"/>
      <c r="P14" s="12"/>
      <c r="Q14" s="12"/>
      <c r="R14" s="12"/>
      <c r="S14" s="11"/>
    </row>
    <row r="15" customFormat="false" ht="21.75" hidden="false" customHeight="true" outlineLevel="0" collapsed="false">
      <c r="A15" s="20" t="n">
        <v>11</v>
      </c>
      <c r="B15" s="7"/>
      <c r="C15" s="7"/>
      <c r="D15" s="6"/>
      <c r="E15" s="6"/>
      <c r="F15" s="6"/>
      <c r="G15" s="7"/>
      <c r="H15" s="6"/>
      <c r="I15" s="9"/>
      <c r="J15" s="9"/>
      <c r="K15" s="9"/>
      <c r="L15" s="7"/>
      <c r="M15" s="7"/>
      <c r="N15" s="6"/>
      <c r="O15" s="6"/>
      <c r="P15" s="7"/>
      <c r="Q15" s="7"/>
      <c r="R15" s="7"/>
      <c r="S15" s="6"/>
    </row>
    <row r="16" customFormat="false" ht="21.75" hidden="false" customHeight="true" outlineLevel="0" collapsed="false">
      <c r="A16" s="19" t="n">
        <v>12</v>
      </c>
      <c r="B16" s="12"/>
      <c r="C16" s="12"/>
      <c r="D16" s="11"/>
      <c r="E16" s="11"/>
      <c r="F16" s="11"/>
      <c r="G16" s="12"/>
      <c r="H16" s="11"/>
      <c r="I16" s="14"/>
      <c r="J16" s="14"/>
      <c r="K16" s="14"/>
      <c r="L16" s="12"/>
      <c r="M16" s="12"/>
      <c r="N16" s="11"/>
      <c r="O16" s="11"/>
      <c r="P16" s="12"/>
      <c r="Q16" s="12"/>
      <c r="R16" s="12"/>
      <c r="S16" s="11"/>
    </row>
    <row r="17" customFormat="false" ht="21.75" hidden="false" customHeight="true" outlineLevel="0" collapsed="false">
      <c r="A17" s="20" t="n">
        <v>13</v>
      </c>
      <c r="B17" s="7"/>
      <c r="C17" s="7"/>
      <c r="D17" s="6"/>
      <c r="E17" s="6"/>
      <c r="F17" s="6"/>
      <c r="G17" s="7"/>
      <c r="H17" s="6"/>
      <c r="I17" s="9"/>
      <c r="J17" s="9"/>
      <c r="K17" s="9"/>
      <c r="L17" s="7"/>
      <c r="M17" s="7"/>
      <c r="N17" s="6"/>
      <c r="O17" s="6"/>
      <c r="P17" s="7"/>
      <c r="Q17" s="7"/>
      <c r="R17" s="7"/>
      <c r="S17" s="6"/>
    </row>
    <row r="18" customFormat="false" ht="21.75" hidden="false" customHeight="true" outlineLevel="0" collapsed="false">
      <c r="A18" s="19" t="n">
        <v>14</v>
      </c>
      <c r="B18" s="12"/>
      <c r="C18" s="12"/>
      <c r="D18" s="11"/>
      <c r="E18" s="11"/>
      <c r="F18" s="11"/>
      <c r="G18" s="12"/>
      <c r="H18" s="11"/>
      <c r="I18" s="14"/>
      <c r="J18" s="14"/>
      <c r="K18" s="14"/>
      <c r="L18" s="12"/>
      <c r="M18" s="12"/>
      <c r="N18" s="11"/>
      <c r="O18" s="11"/>
      <c r="P18" s="12"/>
      <c r="Q18" s="12"/>
      <c r="R18" s="12"/>
      <c r="S18" s="11"/>
    </row>
    <row r="19" customFormat="false" ht="21.75" hidden="false" customHeight="true" outlineLevel="0" collapsed="false">
      <c r="A19" s="20" t="n">
        <v>15</v>
      </c>
      <c r="B19" s="7"/>
      <c r="C19" s="7"/>
      <c r="D19" s="6"/>
      <c r="E19" s="6"/>
      <c r="F19" s="6"/>
      <c r="G19" s="7"/>
      <c r="H19" s="6"/>
      <c r="I19" s="9"/>
      <c r="J19" s="9"/>
      <c r="K19" s="9"/>
      <c r="L19" s="7"/>
      <c r="M19" s="7"/>
      <c r="N19" s="6"/>
      <c r="O19" s="6"/>
      <c r="P19" s="7"/>
      <c r="Q19" s="7"/>
      <c r="R19" s="7"/>
      <c r="S19" s="6"/>
    </row>
    <row r="20" customFormat="false" ht="21.75" hidden="false" customHeight="true" outlineLevel="0" collapsed="false">
      <c r="A20" s="19" t="n">
        <v>16</v>
      </c>
      <c r="B20" s="12"/>
      <c r="C20" s="12"/>
      <c r="D20" s="11"/>
      <c r="E20" s="11"/>
      <c r="F20" s="11"/>
      <c r="G20" s="12"/>
      <c r="H20" s="11"/>
      <c r="I20" s="14"/>
      <c r="J20" s="14"/>
      <c r="K20" s="14"/>
      <c r="L20" s="12"/>
      <c r="M20" s="12"/>
      <c r="N20" s="11"/>
      <c r="O20" s="11"/>
      <c r="P20" s="12"/>
      <c r="Q20" s="12"/>
      <c r="R20" s="12"/>
      <c r="S20" s="11"/>
    </row>
    <row r="21" customFormat="false" ht="21.75" hidden="false" customHeight="true" outlineLevel="0" collapsed="false">
      <c r="A21" s="20" t="n">
        <v>17</v>
      </c>
      <c r="B21" s="7"/>
      <c r="C21" s="7"/>
      <c r="D21" s="6"/>
      <c r="E21" s="6"/>
      <c r="F21" s="6"/>
      <c r="G21" s="7"/>
      <c r="H21" s="6"/>
      <c r="I21" s="9"/>
      <c r="J21" s="9"/>
      <c r="K21" s="9"/>
      <c r="L21" s="7"/>
      <c r="M21" s="7"/>
      <c r="N21" s="6"/>
      <c r="O21" s="6"/>
      <c r="P21" s="7"/>
      <c r="Q21" s="7"/>
      <c r="R21" s="7"/>
      <c r="S21" s="6"/>
    </row>
    <row r="22" customFormat="false" ht="21.75" hidden="false" customHeight="true" outlineLevel="0" collapsed="false">
      <c r="A22" s="19" t="n">
        <v>18</v>
      </c>
      <c r="B22" s="12"/>
      <c r="C22" s="12"/>
      <c r="D22" s="11"/>
      <c r="E22" s="11"/>
      <c r="F22" s="11"/>
      <c r="G22" s="12"/>
      <c r="H22" s="11"/>
      <c r="I22" s="14"/>
      <c r="J22" s="14"/>
      <c r="K22" s="14"/>
      <c r="L22" s="12"/>
      <c r="M22" s="12"/>
      <c r="N22" s="11"/>
      <c r="O22" s="11"/>
      <c r="P22" s="12"/>
      <c r="Q22" s="12"/>
      <c r="R22" s="12"/>
      <c r="S22" s="11"/>
    </row>
    <row r="23" customFormat="false" ht="21.75" hidden="false" customHeight="true" outlineLevel="0" collapsed="false">
      <c r="A23" s="20" t="n">
        <v>19</v>
      </c>
      <c r="B23" s="7"/>
      <c r="C23" s="7"/>
      <c r="D23" s="6"/>
      <c r="E23" s="6"/>
      <c r="F23" s="6"/>
      <c r="G23" s="7"/>
      <c r="H23" s="6"/>
      <c r="I23" s="9"/>
      <c r="J23" s="9"/>
      <c r="K23" s="9"/>
      <c r="L23" s="7"/>
      <c r="M23" s="7"/>
      <c r="N23" s="6"/>
      <c r="O23" s="6"/>
      <c r="P23" s="7"/>
      <c r="Q23" s="7"/>
      <c r="R23" s="7"/>
      <c r="S23" s="6"/>
    </row>
    <row r="24" customFormat="false" ht="21.75" hidden="false" customHeight="true" outlineLevel="0" collapsed="false">
      <c r="A24" s="19" t="n">
        <v>20</v>
      </c>
      <c r="B24" s="12"/>
      <c r="C24" s="12"/>
      <c r="D24" s="11"/>
      <c r="E24" s="11"/>
      <c r="F24" s="11"/>
      <c r="G24" s="12"/>
      <c r="H24" s="11"/>
      <c r="I24" s="14"/>
      <c r="J24" s="14"/>
      <c r="K24" s="14"/>
      <c r="L24" s="12"/>
      <c r="M24" s="12"/>
      <c r="N24" s="11"/>
      <c r="O24" s="11"/>
      <c r="P24" s="12"/>
      <c r="Q24" s="12"/>
      <c r="R24" s="12"/>
      <c r="S24" s="11"/>
    </row>
    <row r="25" customFormat="false" ht="21.75" hidden="false" customHeight="true" outlineLevel="0" collapsed="false">
      <c r="A25" s="20" t="n">
        <v>21</v>
      </c>
      <c r="B25" s="7"/>
      <c r="C25" s="7"/>
      <c r="D25" s="6"/>
      <c r="E25" s="6"/>
      <c r="F25" s="6"/>
      <c r="G25" s="7"/>
      <c r="H25" s="6"/>
      <c r="I25" s="9"/>
      <c r="J25" s="9"/>
      <c r="K25" s="9"/>
      <c r="L25" s="7"/>
      <c r="M25" s="7"/>
      <c r="N25" s="6"/>
      <c r="O25" s="6"/>
      <c r="P25" s="7"/>
      <c r="Q25" s="7"/>
      <c r="R25" s="7"/>
      <c r="S25" s="6"/>
    </row>
    <row r="26" customFormat="false" ht="21.75" hidden="false" customHeight="true" outlineLevel="0" collapsed="false">
      <c r="A26" s="19" t="n">
        <v>22</v>
      </c>
      <c r="B26" s="12"/>
      <c r="C26" s="12"/>
      <c r="D26" s="11"/>
      <c r="E26" s="11"/>
      <c r="F26" s="11"/>
      <c r="G26" s="12"/>
      <c r="H26" s="11"/>
      <c r="I26" s="14"/>
      <c r="J26" s="14"/>
      <c r="K26" s="14"/>
      <c r="L26" s="12"/>
      <c r="M26" s="12"/>
      <c r="N26" s="11"/>
      <c r="O26" s="11"/>
      <c r="P26" s="12"/>
      <c r="Q26" s="12"/>
      <c r="R26" s="12"/>
      <c r="S26" s="11"/>
    </row>
    <row r="27" customFormat="false" ht="21.75" hidden="false" customHeight="true" outlineLevel="0" collapsed="false">
      <c r="A27" s="20" t="n">
        <v>23</v>
      </c>
      <c r="B27" s="7"/>
      <c r="C27" s="7"/>
      <c r="D27" s="6"/>
      <c r="E27" s="6"/>
      <c r="F27" s="6"/>
      <c r="G27" s="7"/>
      <c r="H27" s="6"/>
      <c r="I27" s="9"/>
      <c r="J27" s="9"/>
      <c r="K27" s="9"/>
      <c r="L27" s="7"/>
      <c r="M27" s="7"/>
      <c r="N27" s="6"/>
      <c r="O27" s="6"/>
      <c r="P27" s="7"/>
      <c r="Q27" s="7"/>
      <c r="R27" s="7"/>
      <c r="S27" s="6"/>
    </row>
    <row r="28" customFormat="false" ht="21.75" hidden="false" customHeight="true" outlineLevel="0" collapsed="false">
      <c r="A28" s="19" t="n">
        <v>24</v>
      </c>
      <c r="B28" s="12"/>
      <c r="C28" s="12"/>
      <c r="D28" s="11"/>
      <c r="E28" s="11"/>
      <c r="F28" s="11"/>
      <c r="G28" s="12"/>
      <c r="H28" s="11"/>
      <c r="I28" s="14"/>
      <c r="J28" s="14"/>
      <c r="K28" s="14"/>
      <c r="L28" s="12"/>
      <c r="M28" s="12"/>
      <c r="N28" s="11"/>
      <c r="O28" s="11"/>
      <c r="P28" s="12"/>
      <c r="Q28" s="12"/>
      <c r="R28" s="12"/>
      <c r="S28" s="11"/>
    </row>
    <row r="29" customFormat="false" ht="21.75" hidden="false" customHeight="true" outlineLevel="0" collapsed="false">
      <c r="A29" s="20" t="n">
        <v>25</v>
      </c>
      <c r="B29" s="7"/>
      <c r="C29" s="7"/>
      <c r="D29" s="6"/>
      <c r="E29" s="6"/>
      <c r="F29" s="6"/>
      <c r="G29" s="7"/>
      <c r="H29" s="6"/>
      <c r="I29" s="9"/>
      <c r="J29" s="9"/>
      <c r="K29" s="9"/>
      <c r="L29" s="7"/>
      <c r="M29" s="7"/>
      <c r="N29" s="6"/>
      <c r="O29" s="6"/>
      <c r="P29" s="7"/>
      <c r="Q29" s="7"/>
      <c r="R29" s="7"/>
      <c r="S29" s="6"/>
    </row>
    <row r="30" customFormat="false" ht="21.75" hidden="false" customHeight="true" outlineLevel="0" collapsed="false">
      <c r="A30" s="19" t="n">
        <v>26</v>
      </c>
      <c r="B30" s="12"/>
      <c r="C30" s="12"/>
      <c r="D30" s="11"/>
      <c r="E30" s="11"/>
      <c r="F30" s="11"/>
      <c r="G30" s="12"/>
      <c r="H30" s="11"/>
      <c r="I30" s="14"/>
      <c r="J30" s="14"/>
      <c r="K30" s="14"/>
      <c r="L30" s="12"/>
      <c r="M30" s="12"/>
      <c r="N30" s="11"/>
      <c r="O30" s="11"/>
      <c r="P30" s="12"/>
      <c r="Q30" s="12"/>
      <c r="R30" s="12"/>
      <c r="S30" s="11"/>
    </row>
    <row r="31" customFormat="false" ht="21.75" hidden="false" customHeight="true" outlineLevel="0" collapsed="false">
      <c r="A31" s="20" t="n">
        <v>27</v>
      </c>
      <c r="B31" s="7"/>
      <c r="C31" s="7"/>
      <c r="D31" s="6"/>
      <c r="E31" s="6"/>
      <c r="F31" s="6"/>
      <c r="G31" s="7"/>
      <c r="H31" s="6"/>
      <c r="I31" s="9"/>
      <c r="J31" s="9"/>
      <c r="K31" s="9"/>
      <c r="L31" s="7"/>
      <c r="M31" s="7"/>
      <c r="N31" s="6"/>
      <c r="O31" s="6"/>
      <c r="P31" s="7"/>
      <c r="Q31" s="7"/>
      <c r="R31" s="7"/>
      <c r="S31" s="6"/>
    </row>
    <row r="32" customFormat="false" ht="21.75" hidden="false" customHeight="true" outlineLevel="0" collapsed="false">
      <c r="A32" s="19" t="n">
        <v>28</v>
      </c>
      <c r="B32" s="12"/>
      <c r="C32" s="12"/>
      <c r="D32" s="11"/>
      <c r="E32" s="11"/>
      <c r="F32" s="11"/>
      <c r="G32" s="12"/>
      <c r="H32" s="11"/>
      <c r="I32" s="14"/>
      <c r="J32" s="14"/>
      <c r="K32" s="14"/>
      <c r="L32" s="12"/>
      <c r="M32" s="12"/>
      <c r="N32" s="11"/>
      <c r="O32" s="11"/>
      <c r="P32" s="12"/>
      <c r="Q32" s="12"/>
      <c r="R32" s="12"/>
      <c r="S32" s="11"/>
    </row>
    <row r="33" customFormat="false" ht="21.75" hidden="false" customHeight="true" outlineLevel="0" collapsed="false">
      <c r="A33" s="20" t="n">
        <v>29</v>
      </c>
      <c r="B33" s="7"/>
      <c r="C33" s="7"/>
      <c r="D33" s="6"/>
      <c r="E33" s="6"/>
      <c r="F33" s="6"/>
      <c r="G33" s="7"/>
      <c r="H33" s="6"/>
      <c r="I33" s="9"/>
      <c r="J33" s="9"/>
      <c r="K33" s="9"/>
      <c r="L33" s="7"/>
      <c r="M33" s="7"/>
      <c r="N33" s="6"/>
      <c r="O33" s="6"/>
      <c r="P33" s="7"/>
      <c r="Q33" s="7"/>
      <c r="R33" s="7"/>
      <c r="S33" s="6"/>
    </row>
    <row r="34" customFormat="false" ht="21.75" hidden="false" customHeight="true" outlineLevel="0" collapsed="false">
      <c r="A34" s="19" t="n">
        <v>30</v>
      </c>
      <c r="B34" s="12"/>
      <c r="C34" s="12"/>
      <c r="D34" s="11"/>
      <c r="E34" s="11"/>
      <c r="F34" s="11"/>
      <c r="G34" s="12"/>
      <c r="H34" s="11"/>
      <c r="I34" s="14"/>
      <c r="J34" s="14"/>
      <c r="K34" s="14"/>
      <c r="L34" s="12"/>
      <c r="M34" s="12"/>
      <c r="N34" s="11"/>
      <c r="O34" s="11"/>
      <c r="P34" s="12"/>
      <c r="Q34" s="12"/>
      <c r="R34" s="12"/>
      <c r="S34" s="11"/>
    </row>
    <row r="35" customFormat="false" ht="21.75" hidden="false" customHeight="true" outlineLevel="0" collapsed="false">
      <c r="A35" s="20" t="n">
        <v>31</v>
      </c>
      <c r="B35" s="7"/>
      <c r="C35" s="7"/>
      <c r="D35" s="6"/>
      <c r="E35" s="6"/>
      <c r="F35" s="6"/>
      <c r="G35" s="7"/>
      <c r="H35" s="6"/>
      <c r="I35" s="9"/>
      <c r="J35" s="9"/>
      <c r="K35" s="9"/>
      <c r="L35" s="7"/>
      <c r="M35" s="7"/>
      <c r="N35" s="6"/>
      <c r="O35" s="6"/>
      <c r="P35" s="7"/>
      <c r="Q35" s="7"/>
      <c r="R35" s="7"/>
      <c r="S35" s="6"/>
    </row>
    <row r="36" customFormat="false" ht="21.75" hidden="false" customHeight="true" outlineLevel="0" collapsed="false">
      <c r="A36" s="19" t="n">
        <v>32</v>
      </c>
      <c r="B36" s="12"/>
      <c r="C36" s="12"/>
      <c r="D36" s="11"/>
      <c r="E36" s="11"/>
      <c r="F36" s="11"/>
      <c r="G36" s="12"/>
      <c r="H36" s="11"/>
      <c r="I36" s="14"/>
      <c r="J36" s="14"/>
      <c r="K36" s="14"/>
      <c r="L36" s="12"/>
      <c r="M36" s="12"/>
      <c r="N36" s="11"/>
      <c r="O36" s="11"/>
      <c r="P36" s="12"/>
      <c r="Q36" s="12"/>
      <c r="R36" s="12"/>
      <c r="S36" s="11"/>
    </row>
    <row r="37" customFormat="false" ht="21.75" hidden="false" customHeight="true" outlineLevel="0" collapsed="false">
      <c r="A37" s="20" t="n">
        <v>33</v>
      </c>
      <c r="B37" s="7"/>
      <c r="C37" s="7"/>
      <c r="D37" s="6"/>
      <c r="E37" s="6"/>
      <c r="F37" s="6"/>
      <c r="G37" s="7"/>
      <c r="H37" s="6"/>
      <c r="I37" s="9"/>
      <c r="J37" s="9"/>
      <c r="K37" s="9"/>
      <c r="L37" s="7"/>
      <c r="M37" s="7"/>
      <c r="N37" s="6"/>
      <c r="O37" s="6"/>
      <c r="P37" s="7"/>
      <c r="Q37" s="7"/>
      <c r="R37" s="7"/>
      <c r="S37" s="6"/>
    </row>
    <row r="38" customFormat="false" ht="21.75" hidden="false" customHeight="true" outlineLevel="0" collapsed="false">
      <c r="A38" s="19" t="n">
        <v>34</v>
      </c>
      <c r="B38" s="12"/>
      <c r="C38" s="12"/>
      <c r="D38" s="11"/>
      <c r="E38" s="11"/>
      <c r="F38" s="11"/>
      <c r="G38" s="12"/>
      <c r="H38" s="11"/>
      <c r="I38" s="14"/>
      <c r="J38" s="14"/>
      <c r="K38" s="14"/>
      <c r="L38" s="12"/>
      <c r="M38" s="12"/>
      <c r="N38" s="11"/>
      <c r="O38" s="11"/>
      <c r="P38" s="12"/>
      <c r="Q38" s="12"/>
      <c r="R38" s="12"/>
      <c r="S38" s="11"/>
    </row>
    <row r="39" customFormat="false" ht="21.75" hidden="false" customHeight="true" outlineLevel="0" collapsed="false">
      <c r="A39" s="20" t="n">
        <v>35</v>
      </c>
      <c r="B39" s="7"/>
      <c r="C39" s="7"/>
      <c r="D39" s="6"/>
      <c r="E39" s="6"/>
      <c r="F39" s="6"/>
      <c r="G39" s="7"/>
      <c r="H39" s="6"/>
      <c r="I39" s="9"/>
      <c r="J39" s="9"/>
      <c r="K39" s="9"/>
      <c r="L39" s="7"/>
      <c r="M39" s="7"/>
      <c r="N39" s="6"/>
      <c r="O39" s="6"/>
      <c r="P39" s="7"/>
      <c r="Q39" s="7"/>
      <c r="R39" s="7"/>
      <c r="S39" s="6"/>
    </row>
    <row r="40" customFormat="false" ht="21.75" hidden="false" customHeight="true" outlineLevel="0" collapsed="false">
      <c r="A40" s="19" t="n">
        <v>36</v>
      </c>
      <c r="B40" s="12"/>
      <c r="C40" s="12"/>
      <c r="D40" s="11"/>
      <c r="E40" s="11"/>
      <c r="F40" s="11"/>
      <c r="G40" s="12"/>
      <c r="H40" s="11"/>
      <c r="I40" s="14"/>
      <c r="J40" s="14"/>
      <c r="K40" s="14"/>
      <c r="L40" s="12"/>
      <c r="M40" s="12"/>
      <c r="N40" s="11"/>
      <c r="O40" s="11"/>
      <c r="P40" s="12"/>
      <c r="Q40" s="12"/>
      <c r="R40" s="12"/>
      <c r="S40" s="11"/>
    </row>
    <row r="41" customFormat="false" ht="21.75" hidden="false" customHeight="true" outlineLevel="0" collapsed="false">
      <c r="A41" s="20" t="n">
        <v>37</v>
      </c>
      <c r="B41" s="7"/>
      <c r="C41" s="7"/>
      <c r="D41" s="6"/>
      <c r="E41" s="6"/>
      <c r="F41" s="6"/>
      <c r="G41" s="7"/>
      <c r="H41" s="6"/>
      <c r="I41" s="9"/>
      <c r="J41" s="9"/>
      <c r="K41" s="9"/>
      <c r="L41" s="7"/>
      <c r="M41" s="7"/>
      <c r="N41" s="6"/>
      <c r="O41" s="6"/>
      <c r="P41" s="7"/>
      <c r="Q41" s="7"/>
      <c r="R41" s="7"/>
      <c r="S41" s="6"/>
    </row>
    <row r="42" customFormat="false" ht="21.75" hidden="false" customHeight="true" outlineLevel="0" collapsed="false">
      <c r="A42" s="19" t="n">
        <v>38</v>
      </c>
      <c r="B42" s="12"/>
      <c r="C42" s="12"/>
      <c r="D42" s="11"/>
      <c r="E42" s="11"/>
      <c r="F42" s="11"/>
      <c r="G42" s="12"/>
      <c r="H42" s="11"/>
      <c r="I42" s="14"/>
      <c r="J42" s="14"/>
      <c r="K42" s="14"/>
      <c r="L42" s="12"/>
      <c r="M42" s="12"/>
      <c r="N42" s="11"/>
      <c r="O42" s="11"/>
      <c r="P42" s="12"/>
      <c r="Q42" s="12"/>
      <c r="R42" s="12"/>
      <c r="S42" s="11"/>
    </row>
    <row r="43" customFormat="false" ht="21.75" hidden="false" customHeight="true" outlineLevel="0" collapsed="false">
      <c r="A43" s="20" t="n">
        <v>39</v>
      </c>
      <c r="B43" s="7"/>
      <c r="C43" s="7"/>
      <c r="D43" s="6"/>
      <c r="E43" s="6"/>
      <c r="F43" s="6"/>
      <c r="G43" s="7"/>
      <c r="H43" s="6"/>
      <c r="I43" s="9"/>
      <c r="J43" s="9"/>
      <c r="K43" s="9"/>
      <c r="L43" s="7"/>
      <c r="M43" s="7"/>
      <c r="N43" s="6"/>
      <c r="O43" s="6"/>
      <c r="P43" s="7"/>
      <c r="Q43" s="7"/>
      <c r="R43" s="7"/>
      <c r="S43" s="6"/>
    </row>
    <row r="44" customFormat="false" ht="21.75" hidden="false" customHeight="true" outlineLevel="0" collapsed="false">
      <c r="A44" s="19" t="n">
        <v>40</v>
      </c>
      <c r="B44" s="12"/>
      <c r="C44" s="12"/>
      <c r="D44" s="11"/>
      <c r="E44" s="11"/>
      <c r="F44" s="11"/>
      <c r="G44" s="12"/>
      <c r="H44" s="11"/>
      <c r="I44" s="14"/>
      <c r="J44" s="14"/>
      <c r="K44" s="14"/>
      <c r="L44" s="12"/>
      <c r="M44" s="12"/>
      <c r="N44" s="11"/>
      <c r="O44" s="11"/>
      <c r="P44" s="12"/>
      <c r="Q44" s="12"/>
      <c r="R44" s="12"/>
      <c r="S44" s="11"/>
    </row>
    <row r="45" customFormat="false" ht="21.75" hidden="false" customHeight="true" outlineLevel="0" collapsed="false">
      <c r="A45" s="20" t="n">
        <v>41</v>
      </c>
      <c r="B45" s="7"/>
      <c r="C45" s="7"/>
      <c r="D45" s="6"/>
      <c r="E45" s="6"/>
      <c r="F45" s="6"/>
      <c r="G45" s="7"/>
      <c r="H45" s="6"/>
      <c r="I45" s="9"/>
      <c r="J45" s="9"/>
      <c r="K45" s="9"/>
      <c r="L45" s="7"/>
      <c r="M45" s="7"/>
      <c r="N45" s="6"/>
      <c r="O45" s="6"/>
      <c r="P45" s="7"/>
      <c r="Q45" s="7"/>
      <c r="R45" s="7"/>
      <c r="S45" s="6"/>
    </row>
    <row r="46" customFormat="false" ht="21.75" hidden="false" customHeight="true" outlineLevel="0" collapsed="false">
      <c r="A46" s="19" t="n">
        <v>42</v>
      </c>
      <c r="B46" s="12"/>
      <c r="C46" s="12"/>
      <c r="D46" s="11"/>
      <c r="E46" s="11"/>
      <c r="F46" s="11"/>
      <c r="G46" s="12"/>
      <c r="H46" s="11"/>
      <c r="I46" s="14"/>
      <c r="J46" s="14"/>
      <c r="K46" s="14"/>
      <c r="L46" s="12"/>
      <c r="M46" s="12"/>
      <c r="N46" s="11"/>
      <c r="O46" s="11"/>
      <c r="P46" s="12"/>
      <c r="Q46" s="12"/>
      <c r="R46" s="12"/>
      <c r="S46" s="11"/>
    </row>
    <row r="47" customFormat="false" ht="21.75" hidden="false" customHeight="true" outlineLevel="0" collapsed="false">
      <c r="A47" s="20" t="n">
        <v>43</v>
      </c>
      <c r="B47" s="7"/>
      <c r="C47" s="7"/>
      <c r="D47" s="6"/>
      <c r="E47" s="6"/>
      <c r="F47" s="6"/>
      <c r="G47" s="7"/>
      <c r="H47" s="6"/>
      <c r="I47" s="9"/>
      <c r="J47" s="9"/>
      <c r="K47" s="9"/>
      <c r="L47" s="7"/>
      <c r="M47" s="7"/>
      <c r="N47" s="6"/>
      <c r="O47" s="6"/>
      <c r="P47" s="7"/>
      <c r="Q47" s="7"/>
      <c r="R47" s="7"/>
      <c r="S47" s="6"/>
    </row>
    <row r="48" customFormat="false" ht="21.75" hidden="false" customHeight="true" outlineLevel="0" collapsed="false">
      <c r="A48" s="19" t="n">
        <v>44</v>
      </c>
      <c r="B48" s="12"/>
      <c r="C48" s="12"/>
      <c r="D48" s="11"/>
      <c r="E48" s="11"/>
      <c r="F48" s="11"/>
      <c r="G48" s="12"/>
      <c r="H48" s="11"/>
      <c r="I48" s="14"/>
      <c r="J48" s="14"/>
      <c r="K48" s="14"/>
      <c r="L48" s="12"/>
      <c r="M48" s="12"/>
      <c r="N48" s="11"/>
      <c r="O48" s="11"/>
      <c r="P48" s="12"/>
      <c r="Q48" s="12"/>
      <c r="R48" s="12"/>
      <c r="S48" s="11"/>
    </row>
    <row r="49" customFormat="false" ht="21.75" hidden="false" customHeight="true" outlineLevel="0" collapsed="false">
      <c r="A49" s="20" t="n">
        <v>45</v>
      </c>
      <c r="B49" s="7"/>
      <c r="C49" s="7"/>
      <c r="D49" s="6"/>
      <c r="E49" s="6"/>
      <c r="F49" s="6"/>
      <c r="G49" s="7"/>
      <c r="H49" s="6"/>
      <c r="I49" s="9"/>
      <c r="J49" s="9"/>
      <c r="K49" s="9"/>
      <c r="L49" s="7"/>
      <c r="M49" s="7"/>
      <c r="N49" s="6"/>
      <c r="O49" s="6"/>
      <c r="P49" s="7"/>
      <c r="Q49" s="7"/>
      <c r="R49" s="7"/>
      <c r="S49" s="6"/>
    </row>
    <row r="50" customFormat="false" ht="21.75" hidden="false" customHeight="true" outlineLevel="0" collapsed="false">
      <c r="A50" s="19" t="n">
        <v>46</v>
      </c>
      <c r="B50" s="12"/>
      <c r="C50" s="12"/>
      <c r="D50" s="11"/>
      <c r="E50" s="11"/>
      <c r="F50" s="11"/>
      <c r="G50" s="12"/>
      <c r="H50" s="11"/>
      <c r="I50" s="14"/>
      <c r="J50" s="14"/>
      <c r="K50" s="14"/>
      <c r="L50" s="12"/>
      <c r="M50" s="12"/>
      <c r="N50" s="11"/>
      <c r="O50" s="11"/>
      <c r="P50" s="12"/>
      <c r="Q50" s="12"/>
      <c r="R50" s="12"/>
      <c r="S50" s="11"/>
    </row>
    <row r="51" customFormat="false" ht="21.75" hidden="false" customHeight="true" outlineLevel="0" collapsed="false">
      <c r="A51" s="20" t="n">
        <v>47</v>
      </c>
      <c r="B51" s="7"/>
      <c r="C51" s="7"/>
      <c r="D51" s="6"/>
      <c r="E51" s="6"/>
      <c r="F51" s="6"/>
      <c r="G51" s="7"/>
      <c r="H51" s="6"/>
      <c r="I51" s="9"/>
      <c r="J51" s="9"/>
      <c r="K51" s="9"/>
      <c r="L51" s="7"/>
      <c r="M51" s="7"/>
      <c r="N51" s="6"/>
      <c r="O51" s="6"/>
      <c r="P51" s="7"/>
      <c r="Q51" s="7"/>
      <c r="R51" s="7"/>
      <c r="S51" s="6"/>
    </row>
    <row r="52" customFormat="false" ht="21.75" hidden="false" customHeight="true" outlineLevel="0" collapsed="false">
      <c r="A52" s="19" t="n">
        <v>48</v>
      </c>
      <c r="B52" s="12"/>
      <c r="C52" s="12"/>
      <c r="D52" s="11"/>
      <c r="E52" s="11"/>
      <c r="F52" s="11"/>
      <c r="G52" s="12"/>
      <c r="H52" s="11"/>
      <c r="I52" s="14"/>
      <c r="J52" s="14"/>
      <c r="K52" s="14"/>
      <c r="L52" s="12"/>
      <c r="M52" s="12"/>
      <c r="N52" s="11"/>
      <c r="O52" s="11"/>
      <c r="P52" s="12"/>
      <c r="Q52" s="12"/>
      <c r="R52" s="12"/>
      <c r="S52" s="11"/>
    </row>
    <row r="53" customFormat="false" ht="21.75" hidden="false" customHeight="true" outlineLevel="0" collapsed="false">
      <c r="A53" s="20" t="n">
        <v>49</v>
      </c>
      <c r="B53" s="7"/>
      <c r="C53" s="7"/>
      <c r="D53" s="6"/>
      <c r="E53" s="6"/>
      <c r="F53" s="6"/>
      <c r="G53" s="7"/>
      <c r="H53" s="6"/>
      <c r="I53" s="9"/>
      <c r="J53" s="9"/>
      <c r="K53" s="9"/>
      <c r="L53" s="7"/>
      <c r="M53" s="7"/>
      <c r="N53" s="6"/>
      <c r="O53" s="6"/>
      <c r="P53" s="7"/>
      <c r="Q53" s="7"/>
      <c r="R53" s="7"/>
      <c r="S53" s="6"/>
    </row>
    <row r="54" customFormat="false" ht="21.75" hidden="false" customHeight="true" outlineLevel="0" collapsed="false">
      <c r="A54" s="19" t="n">
        <v>50</v>
      </c>
      <c r="B54" s="12"/>
      <c r="C54" s="12"/>
      <c r="D54" s="11"/>
      <c r="E54" s="11"/>
      <c r="F54" s="11"/>
      <c r="G54" s="12"/>
      <c r="H54" s="11"/>
      <c r="I54" s="14"/>
      <c r="J54" s="14"/>
      <c r="K54" s="14"/>
      <c r="L54" s="12"/>
      <c r="M54" s="12"/>
      <c r="N54" s="11"/>
      <c r="O54" s="11"/>
      <c r="P54" s="12"/>
      <c r="Q54" s="12"/>
      <c r="R54" s="12"/>
      <c r="S54" s="11"/>
    </row>
  </sheetData>
  <mergeCells count="6">
    <mergeCell ref="A1:S1"/>
    <mergeCell ref="A2:S2"/>
    <mergeCell ref="A3:D3"/>
    <mergeCell ref="E3:H3"/>
    <mergeCell ref="I3:L3"/>
    <mergeCell ref="M3:S3"/>
  </mergeCells>
  <conditionalFormatting sqref="L5:L54">
    <cfRule type="cellIs" priority="2" operator="equal" aboveAverage="0" equalAverage="0" bottom="0" percent="0" rank="0" text="" dxfId="0">
      <formula>"Paid"</formula>
    </cfRule>
    <cfRule type="cellIs" priority="3" operator="equal" aboveAverage="0" equalAverage="0" bottom="0" percent="0" rank="0" text="" dxfId="1">
      <formula>"Denied"</formula>
    </cfRule>
    <cfRule type="cellIs" priority="4" operator="equal" aboveAverage="0" equalAverage="0" bottom="0" percent="0" rank="0" text="" dxfId="2">
      <formula>"In Appeal"</formula>
    </cfRule>
    <cfRule type="cellIs" priority="5" operator="equal" aboveAverage="0" equalAverage="0" bottom="0" percent="0" rank="0" text="" dxfId="3">
      <formula>"Partial Pay"</formula>
    </cfRule>
    <cfRule type="cellIs" priority="6" operator="equal" aboveAverage="0" equalAverage="0" bottom="0" percent="0" rank="0" text="" dxfId="4">
      <formula>"Pending"</formula>
    </cfRule>
    <cfRule type="cellIs" priority="7" operator="equal" aboveAverage="0" equalAverage="0" bottom="0" percent="0" rank="0" text="" dxfId="4">
      <formula>"Submitted"</formula>
    </cfRule>
    <cfRule type="cellIs" priority="8" operator="equal" aboveAverage="0" equalAverage="0" bottom="0" percent="0" rank="0" text="" dxfId="5">
      <formula>"Write-Off"</formula>
    </cfRule>
    <cfRule type="cellIs" priority="9" operator="equal" aboveAverage="0" equalAverage="0" bottom="0" percent="0" rank="0" text="" dxfId="2">
      <formula>"Patient Balance"</formula>
    </cfRule>
    <cfRule type="cellIs" priority="10" operator="equal" aboveAverage="0" equalAverage="0" bottom="0" percent="0" rank="0" text="" dxfId="6">
      <formula>"Closed"</formula>
    </cfRule>
  </conditionalFormatting>
  <dataValidations count="3">
    <dataValidation allowBlank="true" error="Please choose a status from the list." errorStyle="stop" errorTitle="Invalid Status" operator="between" showDropDown="false" showErrorMessage="true" showInputMessage="false" sqref="L5:L54" type="list">
      <formula1>"Submitted,Pending,Paid,Denied,In Appeal,Partial Pay,Write-Off,Patient Balance,Closed"</formula1>
      <formula2>0</formula2>
    </dataValidation>
    <dataValidation allowBlank="true" errorStyle="stop" operator="between" showDropDown="false" showErrorMessage="false" showInputMessage="false" sqref="O5:O54" type="list">
      <formula1>"Phone Call,Fax,Online Portal,Written Letter,Email,In Person"</formula1>
      <formula2>0</formula2>
    </dataValidation>
    <dataValidation allowBlank="true" errorStyle="stop" operator="between" showDropDown="false" showErrorMessage="false" showInputMessage="false" sqref="Q5:Q54" type="list">
      <formula1>"Resubmitted Claim,Sent Appeal,Requested EOB,Corrected Claim,Left Voicemail,Sent Documentation,Patient Called,Wrote Off,Escalated,Awaiting Response,No Action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8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4"/>
  </cols>
  <sheetData>
    <row r="1" customFormat="false" ht="33.75" hidden="false" customHeight="true" outlineLevel="0" collapsed="false">
      <c r="A1" s="21" t="s">
        <v>91</v>
      </c>
      <c r="B1" s="21"/>
      <c r="C1" s="21"/>
      <c r="D1" s="21"/>
      <c r="E1" s="21"/>
      <c r="F1" s="21"/>
      <c r="G1" s="21"/>
      <c r="H1" s="21"/>
    </row>
    <row r="2" customFormat="false" ht="19.5" hidden="false" customHeight="true" outlineLevel="0" collapsed="false">
      <c r="A2" s="2" t="s">
        <v>92</v>
      </c>
      <c r="B2" s="2"/>
      <c r="C2" s="2"/>
      <c r="D2" s="2"/>
      <c r="E2" s="2"/>
      <c r="F2" s="2"/>
      <c r="G2" s="2"/>
      <c r="H2" s="2"/>
    </row>
    <row r="4" customFormat="false" ht="25.5" hidden="false" customHeight="true" outlineLevel="0" collapsed="false">
      <c r="A4" s="22" t="s">
        <v>93</v>
      </c>
      <c r="B4" s="22"/>
      <c r="C4" s="22"/>
      <c r="D4" s="22"/>
      <c r="E4" s="22"/>
      <c r="F4" s="22"/>
      <c r="G4" s="22"/>
      <c r="H4" s="22"/>
    </row>
    <row r="5" customFormat="false" ht="27.75" hidden="false" customHeight="true" outlineLevel="0" collapsed="false">
      <c r="A5" s="23" t="s">
        <v>94</v>
      </c>
      <c r="B5" s="23" t="s">
        <v>95</v>
      </c>
      <c r="C5" s="23" t="s">
        <v>96</v>
      </c>
      <c r="D5" s="23" t="s">
        <v>97</v>
      </c>
      <c r="E5" s="23" t="s">
        <v>98</v>
      </c>
      <c r="F5" s="23" t="s">
        <v>99</v>
      </c>
      <c r="G5" s="23" t="s">
        <v>100</v>
      </c>
    </row>
    <row r="6" customFormat="false" ht="21.75" hidden="false" customHeight="true" outlineLevel="0" collapsed="false">
      <c r="A6" s="17" t="s">
        <v>101</v>
      </c>
      <c r="B6" s="24" t="n">
        <f aca="false">COUNTIF('Billing Follow-Up Log'!L5:L54,"Submitted")</f>
        <v>0</v>
      </c>
      <c r="C6" s="25" t="n">
        <f aca="false">SUMIF('Billing Follow-Up Log'!L5:L54,"Submitted",'Billing Follow-Up Log'!I5:I54)</f>
        <v>0</v>
      </c>
      <c r="D6" s="25" t="n">
        <f aca="false">SUMIF('Billing Follow-Up Log'!L5:L54,"Submitted",'Billing Follow-Up Log'!J5:J54)</f>
        <v>0</v>
      </c>
      <c r="E6" s="25" t="n">
        <f aca="false">SUMIF('Billing Follow-Up Log'!L5:L54,"Submitted",'Billing Follow-Up Log'!K5:K54)</f>
        <v>0</v>
      </c>
      <c r="F6" s="26" t="n">
        <f aca="false">IF(COUNTA('Billing Follow-Up Log'!B5:B54)=0,0,B6/COUNTA('Billing Follow-Up Log'!B5:B54))</f>
        <v>0</v>
      </c>
      <c r="G6" s="27" t="s">
        <v>102</v>
      </c>
    </row>
    <row r="7" customFormat="false" ht="21.75" hidden="false" customHeight="true" outlineLevel="0" collapsed="false">
      <c r="A7" s="17" t="s">
        <v>69</v>
      </c>
      <c r="B7" s="24" t="n">
        <f aca="false">COUNTIF('Billing Follow-Up Log'!L5:L54,"Pending")</f>
        <v>1</v>
      </c>
      <c r="C7" s="25" t="n">
        <f aca="false">SUMIF('Billing Follow-Up Log'!L5:L54,"Pending",'Billing Follow-Up Log'!I5:I54)</f>
        <v>320</v>
      </c>
      <c r="D7" s="25" t="n">
        <f aca="false">SUMIF('Billing Follow-Up Log'!L5:L54,"Pending",'Billing Follow-Up Log'!J5:J54)</f>
        <v>0</v>
      </c>
      <c r="E7" s="25" t="n">
        <f aca="false">SUMIF('Billing Follow-Up Log'!L5:L54,"Pending",'Billing Follow-Up Log'!K5:K54)</f>
        <v>320</v>
      </c>
      <c r="F7" s="26" t="n">
        <f aca="false">IF(COUNTA('Billing Follow-Up Log'!B5:B54)=0,0,B7/COUNTA('Billing Follow-Up Log'!B5:B54))</f>
        <v>0.2</v>
      </c>
      <c r="G7" s="27" t="s">
        <v>103</v>
      </c>
    </row>
    <row r="8" customFormat="false" ht="21.75" hidden="false" customHeight="true" outlineLevel="0" collapsed="false">
      <c r="A8" s="16" t="s">
        <v>58</v>
      </c>
      <c r="B8" s="28" t="n">
        <f aca="false">COUNTIF('Billing Follow-Up Log'!L5:L54,"Paid")</f>
        <v>1</v>
      </c>
      <c r="C8" s="29" t="n">
        <f aca="false">SUMIF('Billing Follow-Up Log'!L5:L54,"Paid",'Billing Follow-Up Log'!I5:I54)</f>
        <v>400</v>
      </c>
      <c r="D8" s="29" t="n">
        <f aca="false">SUMIF('Billing Follow-Up Log'!L5:L54,"Paid",'Billing Follow-Up Log'!J5:J54)</f>
        <v>400</v>
      </c>
      <c r="E8" s="29" t="n">
        <f aca="false">SUMIF('Billing Follow-Up Log'!L5:L54,"Paid",'Billing Follow-Up Log'!K5:K54)</f>
        <v>0</v>
      </c>
      <c r="F8" s="30" t="n">
        <f aca="false">IF(COUNTA('Billing Follow-Up Log'!B5:B54)=0,0,B8/COUNTA('Billing Follow-Up Log'!B5:B54))</f>
        <v>0.2</v>
      </c>
      <c r="G8" s="27" t="s">
        <v>104</v>
      </c>
    </row>
    <row r="9" customFormat="false" ht="21.75" hidden="false" customHeight="true" outlineLevel="0" collapsed="false">
      <c r="A9" s="10" t="s">
        <v>30</v>
      </c>
      <c r="B9" s="31" t="n">
        <f aca="false">COUNTIF('Billing Follow-Up Log'!L5:L54,"Partial Pay")</f>
        <v>1</v>
      </c>
      <c r="C9" s="32" t="n">
        <f aca="false">SUMIF('Billing Follow-Up Log'!L5:L54,"Partial Pay",'Billing Follow-Up Log'!I5:I54)</f>
        <v>250</v>
      </c>
      <c r="D9" s="32" t="n">
        <f aca="false">SUMIF('Billing Follow-Up Log'!L5:L54,"Partial Pay",'Billing Follow-Up Log'!J5:J54)</f>
        <v>180</v>
      </c>
      <c r="E9" s="32" t="n">
        <f aca="false">SUMIF('Billing Follow-Up Log'!L5:L54,"Partial Pay",'Billing Follow-Up Log'!K5:K54)</f>
        <v>70</v>
      </c>
      <c r="F9" s="33" t="n">
        <f aca="false">IF(COUNTA('Billing Follow-Up Log'!B5:B54)=0,0,B9/COUNTA('Billing Follow-Up Log'!B5:B54))</f>
        <v>0.2</v>
      </c>
      <c r="G9" s="27" t="s">
        <v>105</v>
      </c>
    </row>
    <row r="10" customFormat="false" ht="21.75" hidden="false" customHeight="true" outlineLevel="0" collapsed="false">
      <c r="A10" s="15" t="s">
        <v>43</v>
      </c>
      <c r="B10" s="34" t="n">
        <f aca="false">COUNTIF('Billing Follow-Up Log'!L5:L54,"Denied")</f>
        <v>1</v>
      </c>
      <c r="C10" s="35" t="n">
        <f aca="false">SUMIF('Billing Follow-Up Log'!L5:L54,"Denied",'Billing Follow-Up Log'!I5:I54)</f>
        <v>150</v>
      </c>
      <c r="D10" s="35" t="n">
        <f aca="false">SUMIF('Billing Follow-Up Log'!L5:L54,"Denied",'Billing Follow-Up Log'!J5:J54)</f>
        <v>0</v>
      </c>
      <c r="E10" s="35" t="n">
        <f aca="false">SUMIF('Billing Follow-Up Log'!L5:L54,"Denied",'Billing Follow-Up Log'!K5:K54)</f>
        <v>150</v>
      </c>
      <c r="F10" s="36" t="n">
        <f aca="false">IF(COUNTA('Billing Follow-Up Log'!B5:B54)=0,0,B10/COUNTA('Billing Follow-Up Log'!B5:B54))</f>
        <v>0.2</v>
      </c>
      <c r="G10" s="27" t="s">
        <v>106</v>
      </c>
    </row>
    <row r="11" customFormat="false" ht="21.75" hidden="false" customHeight="true" outlineLevel="0" collapsed="false">
      <c r="A11" s="18" t="s">
        <v>83</v>
      </c>
      <c r="B11" s="37" t="n">
        <f aca="false">COUNTIF('Billing Follow-Up Log'!L5:L54,"In Appeal")</f>
        <v>1</v>
      </c>
      <c r="C11" s="38" t="n">
        <f aca="false">SUMIF('Billing Follow-Up Log'!L5:L54,"In Appeal",'Billing Follow-Up Log'!I5:I54)</f>
        <v>12500</v>
      </c>
      <c r="D11" s="38" t="n">
        <f aca="false">SUMIF('Billing Follow-Up Log'!L5:L54,"In Appeal",'Billing Follow-Up Log'!J5:J54)</f>
        <v>0</v>
      </c>
      <c r="E11" s="38" t="n">
        <f aca="false">SUMIF('Billing Follow-Up Log'!L5:L54,"In Appeal",'Billing Follow-Up Log'!K5:K54)</f>
        <v>12500</v>
      </c>
      <c r="F11" s="39" t="n">
        <f aca="false">IF(COUNTA('Billing Follow-Up Log'!B5:B54)=0,0,B11/COUNTA('Billing Follow-Up Log'!B5:B54))</f>
        <v>0.2</v>
      </c>
      <c r="G11" s="27" t="s">
        <v>107</v>
      </c>
    </row>
    <row r="12" customFormat="false" ht="21.75" hidden="false" customHeight="true" outlineLevel="0" collapsed="false">
      <c r="A12" s="18" t="s">
        <v>108</v>
      </c>
      <c r="B12" s="37" t="n">
        <f aca="false">COUNTIF('Billing Follow-Up Log'!L5:L54,"Patient Balance")</f>
        <v>0</v>
      </c>
      <c r="C12" s="38" t="n">
        <f aca="false">SUMIF('Billing Follow-Up Log'!L5:L54,"Patient Balance",'Billing Follow-Up Log'!I5:I54)</f>
        <v>0</v>
      </c>
      <c r="D12" s="38" t="n">
        <f aca="false">SUMIF('Billing Follow-Up Log'!L5:L54,"Patient Balance",'Billing Follow-Up Log'!J5:J54)</f>
        <v>0</v>
      </c>
      <c r="E12" s="38" t="n">
        <f aca="false">SUMIF('Billing Follow-Up Log'!L5:L54,"Patient Balance",'Billing Follow-Up Log'!K5:K54)</f>
        <v>0</v>
      </c>
      <c r="F12" s="39" t="n">
        <f aca="false">IF(COUNTA('Billing Follow-Up Log'!B5:B54)=0,0,B12/COUNTA('Billing Follow-Up Log'!B5:B54))</f>
        <v>0</v>
      </c>
      <c r="G12" s="27" t="s">
        <v>109</v>
      </c>
    </row>
    <row r="13" customFormat="false" ht="21.75" hidden="false" customHeight="true" outlineLevel="0" collapsed="false">
      <c r="A13" s="40" t="s">
        <v>110</v>
      </c>
      <c r="B13" s="41" t="n">
        <f aca="false">COUNTIF('Billing Follow-Up Log'!L5:L54,"Write-Off")</f>
        <v>0</v>
      </c>
      <c r="C13" s="42" t="n">
        <f aca="false">SUMIF('Billing Follow-Up Log'!L5:L54,"Write-Off",'Billing Follow-Up Log'!I5:I54)</f>
        <v>0</v>
      </c>
      <c r="D13" s="42" t="n">
        <f aca="false">SUMIF('Billing Follow-Up Log'!L5:L54,"Write-Off",'Billing Follow-Up Log'!J5:J54)</f>
        <v>0</v>
      </c>
      <c r="E13" s="42" t="n">
        <f aca="false">SUMIF('Billing Follow-Up Log'!L5:L54,"Write-Off",'Billing Follow-Up Log'!K5:K54)</f>
        <v>0</v>
      </c>
      <c r="F13" s="43" t="n">
        <f aca="false">IF(COUNTA('Billing Follow-Up Log'!B5:B54)=0,0,B13/COUNTA('Billing Follow-Up Log'!B5:B54))</f>
        <v>0</v>
      </c>
      <c r="G13" s="27" t="s">
        <v>111</v>
      </c>
    </row>
    <row r="14" customFormat="false" ht="21.75" hidden="false" customHeight="true" outlineLevel="0" collapsed="false">
      <c r="A14" s="40" t="s">
        <v>112</v>
      </c>
      <c r="B14" s="41" t="n">
        <f aca="false">COUNTIF('Billing Follow-Up Log'!L5:L54,"Closed")</f>
        <v>0</v>
      </c>
      <c r="C14" s="42" t="n">
        <f aca="false">SUMIF('Billing Follow-Up Log'!L5:L54,"Closed",'Billing Follow-Up Log'!I5:I54)</f>
        <v>0</v>
      </c>
      <c r="D14" s="42" t="n">
        <f aca="false">SUMIF('Billing Follow-Up Log'!L5:L54,"Closed",'Billing Follow-Up Log'!J5:J54)</f>
        <v>0</v>
      </c>
      <c r="E14" s="42" t="n">
        <f aca="false">SUMIF('Billing Follow-Up Log'!L5:L54,"Closed",'Billing Follow-Up Log'!K5:K54)</f>
        <v>0</v>
      </c>
      <c r="F14" s="43" t="n">
        <f aca="false">IF(COUNTA('Billing Follow-Up Log'!B5:B54)=0,0,B14/COUNTA('Billing Follow-Up Log'!B5:B54))</f>
        <v>0</v>
      </c>
      <c r="G14" s="27" t="s">
        <v>113</v>
      </c>
    </row>
    <row r="15" customFormat="false" ht="25.5" hidden="false" customHeight="true" outlineLevel="0" collapsed="false">
      <c r="A15" s="44" t="s">
        <v>114</v>
      </c>
      <c r="B15" s="45" t="n">
        <f aca="false">SUM(B6:B14)</f>
        <v>5</v>
      </c>
      <c r="C15" s="46" t="n">
        <f aca="false">SUM(C6:C14)</f>
        <v>13620</v>
      </c>
      <c r="D15" s="46" t="n">
        <f aca="false">SUM(D6:D14)</f>
        <v>580</v>
      </c>
      <c r="E15" s="46" t="n">
        <f aca="false">SUM(E6:E14)</f>
        <v>13040</v>
      </c>
      <c r="F15" s="47"/>
      <c r="G15" s="47"/>
    </row>
    <row r="18" customFormat="false" ht="25.5" hidden="false" customHeight="true" outlineLevel="0" collapsed="false">
      <c r="A18" s="22" t="s">
        <v>115</v>
      </c>
      <c r="B18" s="22"/>
      <c r="C18" s="22"/>
      <c r="D18" s="22"/>
      <c r="E18" s="22"/>
      <c r="F18" s="22"/>
      <c r="G18" s="22"/>
      <c r="H18" s="22"/>
    </row>
    <row r="19" customFormat="false" ht="21.75" hidden="false" customHeight="true" outlineLevel="0" collapsed="false">
      <c r="A19" s="48" t="s">
        <v>116</v>
      </c>
      <c r="B19" s="48"/>
      <c r="C19" s="48"/>
      <c r="D19" s="48"/>
      <c r="E19" s="48"/>
      <c r="F19" s="49" t="n">
        <f aca="false">COUNTA('Billing Follow-Up Log'!B5:B54)</f>
        <v>5</v>
      </c>
      <c r="G19" s="49"/>
      <c r="H19" s="49"/>
    </row>
    <row r="20" customFormat="false" ht="21.75" hidden="false" customHeight="true" outlineLevel="0" collapsed="false">
      <c r="A20" s="50" t="s">
        <v>117</v>
      </c>
      <c r="B20" s="50"/>
      <c r="C20" s="50"/>
      <c r="D20" s="50"/>
      <c r="E20" s="50"/>
      <c r="F20" s="51" t="n">
        <f aca="false">SUM('Billing Follow-Up Log'!I5:I54)</f>
        <v>13620</v>
      </c>
      <c r="G20" s="51"/>
      <c r="H20" s="51"/>
    </row>
    <row r="21" customFormat="false" ht="21.75" hidden="false" customHeight="true" outlineLevel="0" collapsed="false">
      <c r="A21" s="48" t="s">
        <v>118</v>
      </c>
      <c r="B21" s="48"/>
      <c r="C21" s="48"/>
      <c r="D21" s="48"/>
      <c r="E21" s="48"/>
      <c r="F21" s="51" t="n">
        <f aca="false">SUM('Billing Follow-Up Log'!J5:J54)</f>
        <v>580</v>
      </c>
      <c r="G21" s="51"/>
      <c r="H21" s="51"/>
    </row>
    <row r="22" customFormat="false" ht="21.75" hidden="false" customHeight="true" outlineLevel="0" collapsed="false">
      <c r="A22" s="50" t="s">
        <v>119</v>
      </c>
      <c r="B22" s="50"/>
      <c r="C22" s="50"/>
      <c r="D22" s="50"/>
      <c r="E22" s="50"/>
      <c r="F22" s="51" t="n">
        <f aca="false">SUM('Billing Follow-Up Log'!K5:K54)</f>
        <v>13040</v>
      </c>
      <c r="G22" s="51"/>
      <c r="H22" s="51"/>
    </row>
    <row r="23" customFormat="false" ht="21.75" hidden="false" customHeight="true" outlineLevel="0" collapsed="false">
      <c r="A23" s="48" t="s">
        <v>120</v>
      </c>
      <c r="B23" s="48"/>
      <c r="C23" s="48"/>
      <c r="D23" s="48"/>
      <c r="E23" s="48"/>
      <c r="F23" s="52" t="n">
        <f aca="false">IFERROR(SUM('Billing Follow-Up Log'!J5:J54)/SUM('Billing Follow-Up Log'!I5:I54),0)</f>
        <v>0.0425844346549192</v>
      </c>
      <c r="G23" s="52"/>
      <c r="H23" s="52"/>
    </row>
    <row r="24" customFormat="false" ht="21.75" hidden="false" customHeight="true" outlineLevel="0" collapsed="false">
      <c r="A24" s="50" t="s">
        <v>121</v>
      </c>
      <c r="B24" s="50"/>
      <c r="C24" s="50"/>
      <c r="D24" s="50"/>
      <c r="E24" s="50"/>
      <c r="F24" s="49" t="n">
        <f aca="false">COUNTIF('Billing Follow-Up Log'!L5:L54,"Denied")</f>
        <v>1</v>
      </c>
      <c r="G24" s="49"/>
      <c r="H24" s="49"/>
    </row>
    <row r="25" customFormat="false" ht="21.75" hidden="false" customHeight="true" outlineLevel="0" collapsed="false">
      <c r="A25" s="48" t="s">
        <v>122</v>
      </c>
      <c r="B25" s="48"/>
      <c r="C25" s="48"/>
      <c r="D25" s="48"/>
      <c r="E25" s="48"/>
      <c r="F25" s="49" t="n">
        <f aca="false">COUNTIF('Billing Follow-Up Log'!L5:L54,"In Appeal")</f>
        <v>1</v>
      </c>
      <c r="G25" s="49"/>
      <c r="H25" s="49"/>
    </row>
    <row r="26" customFormat="false" ht="21.75" hidden="false" customHeight="true" outlineLevel="0" collapsed="false">
      <c r="A26" s="50" t="s">
        <v>123</v>
      </c>
      <c r="B26" s="50"/>
      <c r="C26" s="50"/>
      <c r="D26" s="50"/>
      <c r="E26" s="50"/>
      <c r="F26" s="49" t="n">
        <f aca="false">COUNTIF('Billing Follow-Up Log'!L5:L54,"Pending")+COUNTIF('Billing Follow-Up Log'!L5:L54,"Submitted")</f>
        <v>1</v>
      </c>
      <c r="G26" s="49"/>
      <c r="H26" s="49"/>
    </row>
  </sheetData>
  <mergeCells count="20">
    <mergeCell ref="A1:H1"/>
    <mergeCell ref="A2:H2"/>
    <mergeCell ref="A4:H4"/>
    <mergeCell ref="A18:H18"/>
    <mergeCell ref="A19:E19"/>
    <mergeCell ref="F19:H19"/>
    <mergeCell ref="A20:E20"/>
    <mergeCell ref="F20:H20"/>
    <mergeCell ref="A21:E21"/>
    <mergeCell ref="F21:H21"/>
    <mergeCell ref="A22:E22"/>
    <mergeCell ref="F22:H22"/>
    <mergeCell ref="A23:E23"/>
    <mergeCell ref="F23:H23"/>
    <mergeCell ref="A24:E24"/>
    <mergeCell ref="F24:H24"/>
    <mergeCell ref="A25:E25"/>
    <mergeCell ref="F25:H25"/>
    <mergeCell ref="A26:E26"/>
    <mergeCell ref="F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60"/>
  </cols>
  <sheetData>
    <row r="1" customFormat="false" ht="33.75" hidden="false" customHeight="true" outlineLevel="0" collapsed="false">
      <c r="A1" s="21" t="s">
        <v>124</v>
      </c>
      <c r="B1" s="21"/>
      <c r="C1" s="21"/>
    </row>
    <row r="2" customFormat="false" ht="21.75" hidden="false" customHeight="true" outlineLevel="0" collapsed="false">
      <c r="A2" s="53" t="s">
        <v>125</v>
      </c>
      <c r="B2" s="53"/>
      <c r="C2" s="53"/>
    </row>
    <row r="3" customFormat="false" ht="36" hidden="false" customHeight="true" outlineLevel="0" collapsed="false">
      <c r="A3" s="54" t="s">
        <v>126</v>
      </c>
      <c r="B3" s="55" t="s">
        <v>127</v>
      </c>
      <c r="C3" s="55" t="s">
        <v>128</v>
      </c>
    </row>
    <row r="4" customFormat="false" ht="30" hidden="false" customHeight="true" outlineLevel="0" collapsed="false">
      <c r="A4" s="56" t="s">
        <v>129</v>
      </c>
      <c r="B4" s="57" t="s">
        <v>4</v>
      </c>
      <c r="C4" s="57" t="s">
        <v>130</v>
      </c>
    </row>
    <row r="5" customFormat="false" ht="30" hidden="false" customHeight="true" outlineLevel="0" collapsed="false">
      <c r="A5" s="58" t="s">
        <v>131</v>
      </c>
      <c r="B5" s="59" t="s">
        <v>132</v>
      </c>
      <c r="C5" s="59" t="s">
        <v>133</v>
      </c>
    </row>
    <row r="6" customFormat="false" ht="30" hidden="false" customHeight="true" outlineLevel="0" collapsed="false">
      <c r="A6" s="56" t="s">
        <v>134</v>
      </c>
      <c r="B6" s="57" t="s">
        <v>135</v>
      </c>
      <c r="C6" s="57" t="s">
        <v>136</v>
      </c>
    </row>
    <row r="7" customFormat="false" ht="30" hidden="false" customHeight="true" outlineLevel="0" collapsed="false">
      <c r="A7" s="58" t="s">
        <v>137</v>
      </c>
      <c r="B7" s="59" t="s">
        <v>138</v>
      </c>
      <c r="C7" s="59" t="s">
        <v>139</v>
      </c>
    </row>
    <row r="8" customFormat="false" ht="30" hidden="false" customHeight="true" outlineLevel="0" collapsed="false">
      <c r="A8" s="56" t="s">
        <v>140</v>
      </c>
      <c r="B8" s="57" t="s">
        <v>141</v>
      </c>
      <c r="C8" s="57" t="s">
        <v>142</v>
      </c>
    </row>
    <row r="9" customFormat="false" ht="30" hidden="false" customHeight="true" outlineLevel="0" collapsed="false">
      <c r="A9" s="58" t="s">
        <v>143</v>
      </c>
      <c r="B9" s="59" t="s">
        <v>144</v>
      </c>
      <c r="C9" s="59" t="s">
        <v>145</v>
      </c>
    </row>
    <row r="10" customFormat="false" ht="30" hidden="false" customHeight="true" outlineLevel="0" collapsed="false">
      <c r="A10" s="56" t="s">
        <v>146</v>
      </c>
      <c r="B10" s="57" t="s">
        <v>147</v>
      </c>
      <c r="C10" s="57" t="s">
        <v>148</v>
      </c>
    </row>
    <row r="11" customFormat="false" ht="30" hidden="false" customHeight="true" outlineLevel="0" collapsed="false">
      <c r="A11" s="58" t="s">
        <v>149</v>
      </c>
      <c r="B11" s="59" t="s">
        <v>150</v>
      </c>
      <c r="C11" s="59" t="s">
        <v>151</v>
      </c>
    </row>
    <row r="12" customFormat="false" ht="30" hidden="false" customHeight="true" outlineLevel="0" collapsed="false">
      <c r="A12" s="56" t="s">
        <v>152</v>
      </c>
      <c r="B12" s="57" t="s">
        <v>153</v>
      </c>
      <c r="C12" s="57" t="s">
        <v>154</v>
      </c>
    </row>
    <row r="13" customFormat="false" ht="30" hidden="false" customHeight="true" outlineLevel="0" collapsed="false">
      <c r="A13" s="58" t="s">
        <v>155</v>
      </c>
      <c r="B13" s="59" t="s">
        <v>156</v>
      </c>
      <c r="C13" s="59" t="s">
        <v>157</v>
      </c>
    </row>
    <row r="14" customFormat="false" ht="30" hidden="false" customHeight="true" outlineLevel="0" collapsed="false">
      <c r="A14" s="56" t="s">
        <v>158</v>
      </c>
      <c r="B14" s="57" t="s">
        <v>159</v>
      </c>
      <c r="C14" s="57" t="s">
        <v>160</v>
      </c>
    </row>
    <row r="15" customFormat="false" ht="30" hidden="false" customHeight="true" outlineLevel="0" collapsed="false">
      <c r="A15" s="58" t="s">
        <v>161</v>
      </c>
      <c r="B15" s="59" t="s">
        <v>94</v>
      </c>
      <c r="C15" s="59" t="s">
        <v>162</v>
      </c>
    </row>
    <row r="16" customFormat="false" ht="30" hidden="false" customHeight="true" outlineLevel="0" collapsed="false">
      <c r="A16" s="56" t="s">
        <v>163</v>
      </c>
      <c r="B16" s="57" t="s">
        <v>164</v>
      </c>
      <c r="C16" s="57" t="s">
        <v>165</v>
      </c>
    </row>
    <row r="17" customFormat="false" ht="30" hidden="false" customHeight="true" outlineLevel="0" collapsed="false">
      <c r="A17" s="58" t="s">
        <v>166</v>
      </c>
      <c r="B17" s="59" t="s">
        <v>167</v>
      </c>
      <c r="C17" s="59" t="s">
        <v>168</v>
      </c>
    </row>
    <row r="18" customFormat="false" ht="30" hidden="false" customHeight="true" outlineLevel="0" collapsed="false">
      <c r="A18" s="56" t="s">
        <v>169</v>
      </c>
      <c r="B18" s="57" t="s">
        <v>170</v>
      </c>
      <c r="C18" s="57" t="s">
        <v>171</v>
      </c>
    </row>
    <row r="19" customFormat="false" ht="30" hidden="false" customHeight="true" outlineLevel="0" collapsed="false">
      <c r="A19" s="58" t="s">
        <v>172</v>
      </c>
      <c r="B19" s="59" t="s">
        <v>173</v>
      </c>
      <c r="C19" s="59" t="s">
        <v>174</v>
      </c>
    </row>
    <row r="20" customFormat="false" ht="30" hidden="false" customHeight="true" outlineLevel="0" collapsed="false">
      <c r="A20" s="56" t="s">
        <v>175</v>
      </c>
      <c r="B20" s="57" t="s">
        <v>176</v>
      </c>
      <c r="C20" s="57" t="s">
        <v>177</v>
      </c>
    </row>
    <row r="21" customFormat="false" ht="30" hidden="false" customHeight="true" outlineLevel="0" collapsed="false">
      <c r="A21" s="58" t="s">
        <v>178</v>
      </c>
      <c r="B21" s="59" t="s">
        <v>179</v>
      </c>
      <c r="C21" s="59" t="s">
        <v>180</v>
      </c>
    </row>
    <row r="22" customFormat="false" ht="30" hidden="false" customHeight="true" outlineLevel="0" collapsed="false">
      <c r="A22" s="56" t="s">
        <v>181</v>
      </c>
      <c r="B22" s="57" t="s">
        <v>182</v>
      </c>
      <c r="C22" s="57" t="s">
        <v>183</v>
      </c>
    </row>
    <row r="23" customFormat="false" ht="30" hidden="false" customHeight="true" outlineLevel="0" collapsed="false">
      <c r="A23" s="58"/>
      <c r="B23" s="59"/>
      <c r="C23" s="59"/>
    </row>
    <row r="24" customFormat="false" ht="36" hidden="false" customHeight="true" outlineLevel="0" collapsed="false">
      <c r="A24" s="54" t="s">
        <v>184</v>
      </c>
      <c r="B24" s="55" t="s">
        <v>185</v>
      </c>
      <c r="C24" s="55" t="s">
        <v>186</v>
      </c>
    </row>
    <row r="25" customFormat="false" ht="30" hidden="false" customHeight="true" outlineLevel="0" collapsed="false">
      <c r="A25" s="58" t="s">
        <v>187</v>
      </c>
      <c r="B25" s="59" t="s">
        <v>101</v>
      </c>
      <c r="C25" s="59" t="s">
        <v>188</v>
      </c>
    </row>
    <row r="26" customFormat="false" ht="30" hidden="false" customHeight="true" outlineLevel="0" collapsed="false">
      <c r="A26" s="56" t="s">
        <v>187</v>
      </c>
      <c r="B26" s="57" t="s">
        <v>69</v>
      </c>
      <c r="C26" s="57" t="s">
        <v>189</v>
      </c>
    </row>
    <row r="27" customFormat="false" ht="30" hidden="false" customHeight="true" outlineLevel="0" collapsed="false">
      <c r="A27" s="58" t="s">
        <v>187</v>
      </c>
      <c r="B27" s="59" t="s">
        <v>58</v>
      </c>
      <c r="C27" s="59" t="s">
        <v>190</v>
      </c>
    </row>
    <row r="28" customFormat="false" ht="30" hidden="false" customHeight="true" outlineLevel="0" collapsed="false">
      <c r="A28" s="56" t="s">
        <v>187</v>
      </c>
      <c r="B28" s="57" t="s">
        <v>30</v>
      </c>
      <c r="C28" s="57" t="s">
        <v>191</v>
      </c>
    </row>
    <row r="29" customFormat="false" ht="30" hidden="false" customHeight="true" outlineLevel="0" collapsed="false">
      <c r="A29" s="58" t="s">
        <v>187</v>
      </c>
      <c r="B29" s="59" t="s">
        <v>43</v>
      </c>
      <c r="C29" s="59" t="s">
        <v>192</v>
      </c>
    </row>
    <row r="30" customFormat="false" ht="30" hidden="false" customHeight="true" outlineLevel="0" collapsed="false">
      <c r="A30" s="56" t="s">
        <v>187</v>
      </c>
      <c r="B30" s="57" t="s">
        <v>83</v>
      </c>
      <c r="C30" s="57" t="s">
        <v>193</v>
      </c>
    </row>
    <row r="31" customFormat="false" ht="30" hidden="false" customHeight="true" outlineLevel="0" collapsed="false">
      <c r="A31" s="58" t="s">
        <v>187</v>
      </c>
      <c r="B31" s="59" t="s">
        <v>108</v>
      </c>
      <c r="C31" s="59" t="s">
        <v>194</v>
      </c>
    </row>
    <row r="32" customFormat="false" ht="30" hidden="false" customHeight="true" outlineLevel="0" collapsed="false">
      <c r="A32" s="56" t="s">
        <v>187</v>
      </c>
      <c r="B32" s="57" t="s">
        <v>110</v>
      </c>
      <c r="C32" s="57" t="s">
        <v>195</v>
      </c>
    </row>
    <row r="33" customFormat="false" ht="30" hidden="false" customHeight="true" outlineLevel="0" collapsed="false">
      <c r="A33" s="58" t="s">
        <v>187</v>
      </c>
      <c r="B33" s="59" t="s">
        <v>112</v>
      </c>
      <c r="C33" s="59" t="s">
        <v>196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2026-05-26T04:15:59Z</dcterms:created>
  <dc:creator>openpyxl</dc:creator>
  <dc:description/>
  <dc:language>en-US</dc:language>
  <cp:lastModifiedBy/>
  <dcterms:modified xsi:type="dcterms:W3CDTF">2026-05-26T04:15:59Z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